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90" yWindow="645" windowWidth="19440" windowHeight="6540" activeTab="1"/>
  </bookViews>
  <sheets>
    <sheet name="Дох. по клас." sheetId="2" r:id="rId1"/>
    <sheet name="Дох. по кодам видов" sheetId="4" r:id="rId2"/>
  </sheets>
  <definedNames>
    <definedName name="_xlnm.Print_Titles" localSheetId="0">'Дох. по клас.'!$8:$9</definedName>
    <definedName name="_xlnm.Print_Area" localSheetId="0">'Дох. по клас.'!$A$1:$AD$93</definedName>
  </definedNames>
  <calcPr calcId="125725"/>
</workbook>
</file>

<file path=xl/calcChain.xml><?xml version="1.0" encoding="utf-8"?>
<calcChain xmlns="http://schemas.openxmlformats.org/spreadsheetml/2006/main">
  <c r="C147" i="4"/>
  <c r="C129"/>
  <c r="C114"/>
  <c r="C111"/>
  <c r="C110" s="1"/>
  <c r="C92"/>
  <c r="C91" s="1"/>
  <c r="C89"/>
  <c r="C88" s="1"/>
  <c r="C86"/>
  <c r="C85" s="1"/>
  <c r="C82"/>
  <c r="C81" s="1"/>
  <c r="C78"/>
  <c r="C75"/>
  <c r="C68"/>
  <c r="C67" s="1"/>
  <c r="C45"/>
  <c r="C63"/>
  <c r="C58"/>
  <c r="C53"/>
  <c r="C49"/>
  <c r="C38"/>
  <c r="C37" s="1"/>
  <c r="C34"/>
  <c r="C31"/>
  <c r="C26"/>
  <c r="C21"/>
  <c r="C16"/>
  <c r="C109" l="1"/>
  <c r="C108" s="1"/>
  <c r="C74"/>
  <c r="C15"/>
  <c r="C14" s="1"/>
  <c r="C44"/>
  <c r="C43" s="1"/>
  <c r="AC87" i="2"/>
  <c r="AC93" s="1"/>
  <c r="AC64"/>
  <c r="AC52"/>
  <c r="AC49"/>
  <c r="AC46"/>
  <c r="AC18"/>
  <c r="AC13"/>
</calcChain>
</file>

<file path=xl/sharedStrings.xml><?xml version="1.0" encoding="utf-8"?>
<sst xmlns="http://schemas.openxmlformats.org/spreadsheetml/2006/main" count="547" uniqueCount="393">
  <si>
    <t/>
  </si>
  <si>
    <t>Наименование показателя</t>
  </si>
  <si>
    <t>Код</t>
  </si>
  <si>
    <t>Документ</t>
  </si>
  <si>
    <t>Плательщик</t>
  </si>
  <si>
    <t>Исполнение с начала года</t>
  </si>
  <si>
    <t>Расхождение за отчетный период</t>
  </si>
  <si>
    <t>Расхождение кассового плана</t>
  </si>
  <si>
    <t>04800000000000000000</t>
  </si>
  <si>
    <t xml:space="preserve">      Федеральная служба по надзору в сфере природопользования</t>
  </si>
  <si>
    <t>04811201010016000120</t>
  </si>
  <si>
    <t xml:space="preserve">      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</si>
  <si>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</si>
  <si>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 xml:space="preserve">      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</si>
  <si>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10000000000000000000</t>
  </si>
  <si>
    <t xml:space="preserve">      Федеральное казначейство</t>
  </si>
  <si>
    <t>10010302231010000110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</si>
  <si>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</si>
  <si>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</si>
  <si>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</si>
  <si>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</si>
  <si>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10010302261010000110</t>
  </si>
  <si>
    <t>18200000000000000000</t>
  </si>
  <si>
    <t xml:space="preserve">      Федеральная налоговая служба</t>
  </si>
  <si>
    <t>18210102010011000110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</si>
  <si>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</si>
  <si>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</si>
  <si>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</si>
  <si>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</si>
  <si>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</si>
  <si>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18210102020011000110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</si>
  <si>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</si>
  <si>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</si>
  <si>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</si>
  <si>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</si>
  <si>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</si>
  <si>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</si>
  <si>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</si>
  <si>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18210102040011000110</t>
  </si>
  <si>
    <t xml:space="preserve">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</si>
  <si>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18210501011011000110</t>
  </si>
  <si>
    <t xml:space="preserve">        Налог, взимаемый с налогоплательщиков, выбравших в качестве объекта налогообложения доходы</t>
  </si>
  <si>
    <t>18210501011012100110</t>
  </si>
  <si>
    <t>18210501011013000110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</si>
  <si>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</si>
  <si>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</si>
  <si>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</si>
  <si>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18210502010021000110</t>
  </si>
  <si>
    <t xml:space="preserve">      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</si>
  <si>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18210502010022100110</t>
  </si>
  <si>
    <t xml:space="preserve">        Единый налог на вмененный доход для отдельных видов деятельности (пени по соответствующему платежу)</t>
  </si>
  <si>
    <t>18210503010011000110</t>
  </si>
  <si>
    <t xml:space="preserve">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</si>
  <si>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18210503010014000110</t>
  </si>
  <si>
    <t xml:space="preserve">        Единый сельскохозяйственный налог (прочие поступления)</t>
  </si>
  <si>
    <t>18210504020021000110</t>
  </si>
  <si>
    <t xml:space="preserve">  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</si>
  <si>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18210504020022100110</t>
  </si>
  <si>
    <t xml:space="preserve">      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</si>
  <si>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18210701020011000110</t>
  </si>
  <si>
    <t xml:space="preserve">      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</si>
  <si>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18210701020012100110</t>
  </si>
  <si>
    <t xml:space="preserve">        Налог на добычу общераспространенных полезных ископаемых (пени по соответствующему платежу)</t>
  </si>
  <si>
    <t xml:space="preserve">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</si>
  <si>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</si>
  <si>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81100000000000000000</t>
  </si>
  <si>
    <t xml:space="preserve">      ДЕПАРТАМЕНТ СМОЛЕНСКОЙ ОБЛАСТИ ПО ОБРАЗОВАНИЮ И НАУКЕ</t>
  </si>
  <si>
    <t>81111601053010000140</t>
  </si>
  <si>
    <t xml:space="preserve">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</si>
  <si>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81111601063019000140</t>
  </si>
  <si>
    <t>82000000000000000000</t>
  </si>
  <si>
    <t xml:space="preserve">      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</si>
  <si>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82011611050010000140</t>
  </si>
  <si>
    <t xml:space="preserve">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</si>
  <si>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82100000000000000000</t>
  </si>
  <si>
    <t xml:space="preserve">      Служба по обеспечению деятельности мировых судей Смоленской области</t>
  </si>
  <si>
    <t>82111601053019000140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</si>
  <si>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</si>
  <si>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82111601063010101140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</si>
  <si>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</si>
  <si>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82111601073019000140</t>
  </si>
  <si>
    <t>82111601083010281140</t>
  </si>
  <si>
    <t xml:space="preserve">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</si>
  <si>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82111601133019000140</t>
  </si>
  <si>
    <t xml:space="preserve">  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</si>
  <si>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</si>
  <si>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82111601153010006140</t>
  </si>
  <si>
    <t>82111601173010007140</t>
  </si>
  <si>
    <t xml:space="preserve">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</si>
  <si>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</si>
  <si>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82111601193010007140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</si>
  <si>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</si>
  <si>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>82111601193010401140</t>
  </si>
  <si>
    <t>82111601193019000140</t>
  </si>
  <si>
    <t>82111601203019000140</t>
  </si>
  <si>
    <t xml:space="preserve">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</si>
  <si>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90100000000000000000</t>
  </si>
  <si>
    <t xml:space="preserve">      Администрация муниципального образования "Темкинский район" Смоленской области</t>
  </si>
  <si>
    <t>90111105013050000120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</si>
  <si>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</si>
  <si>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90111105035050000120</t>
  </si>
  <si>
    <t xml:space="preserve">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</si>
  <si>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90111109045050000120</t>
  </si>
  <si>
    <t xml:space="preserve">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</si>
  <si>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90111302995050000130</t>
  </si>
  <si>
    <t xml:space="preserve">        Прочие доходы от компенсации затрат бюджетов муниципальных районов</t>
  </si>
  <si>
    <t>90111406013050000430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</si>
  <si>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</si>
  <si>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90111601194010000140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</si>
  <si>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</si>
  <si>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90111607090050000140</t>
  </si>
  <si>
    <t xml:space="preserve">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</si>
  <si>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90120225169050000150</t>
  </si>
  <si>
    <t xml:space="preserve">      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</si>
  <si>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90120225304050000150</t>
  </si>
  <si>
    <t xml:space="preserve">   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</si>
  <si>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90120225467050000150</t>
  </si>
  <si>
    <t xml:space="preserve">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</si>
  <si>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90120225519050000150</t>
  </si>
  <si>
    <t xml:space="preserve">        Субсидия бюджетам муниципальных районов на поддержку отрасли культуры</t>
  </si>
  <si>
    <t>90120227576050000150</t>
  </si>
  <si>
    <t xml:space="preserve">      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</si>
  <si>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90120229999050000150</t>
  </si>
  <si>
    <t xml:space="preserve">        Прочие субсидии бюджетам муниципальных районов</t>
  </si>
  <si>
    <t>90120230024050000150</t>
  </si>
  <si>
    <t xml:space="preserve">        Субвенции бюджетам муниципальных районов на выполнение передаваемых полномочий субъектов Российской Федерации</t>
  </si>
  <si>
    <t>90120235303050000150</t>
  </si>
  <si>
    <t xml:space="preserve">      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</si>
  <si>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90120235930050000150</t>
  </si>
  <si>
    <t xml:space="preserve">        Субвенции бюджетам муниципальных районов на государственную регистрацию актов гражданского состояния</t>
  </si>
  <si>
    <t>90120705030050000150</t>
  </si>
  <si>
    <t xml:space="preserve">        Прочие безвозмездные поступления в бюджеты муниципальных районов</t>
  </si>
  <si>
    <t>90121960010050000150</t>
  </si>
  <si>
    <t xml:space="preserve">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</si>
  <si>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90300000000000000000</t>
  </si>
  <si>
    <t xml:space="preserve">      Финансовое управление Администрации муниципального образования "Темкинский район" Смоленской области</t>
  </si>
  <si>
    <t>90320215001050000150</t>
  </si>
  <si>
    <t xml:space="preserve">        Дотации бюджетам муниципальных районов на выравнивание уровня бюджетной обеспеченности из бюджета субъекта Российской Федерации</t>
  </si>
  <si>
    <t>90320230024050000150</t>
  </si>
  <si>
    <t>ИТОГО ДОХОДОВ</t>
  </si>
  <si>
    <t xml:space="preserve">        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</si>
  <si>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 xml:space="preserve">        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</si>
  <si>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к решению Темкинского районного</t>
  </si>
  <si>
    <t>Совета депутатов</t>
  </si>
  <si>
    <t>тыс. руб.</t>
  </si>
  <si>
    <t>Код дохода по бюджетной классификации</t>
  </si>
  <si>
    <t>3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</si>
  <si>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</si>
  <si>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</si>
  <si>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</si>
  <si>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</si>
  <si>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</si>
  <si>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</si>
  <si>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</si>
  <si>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</si>
  <si>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</si>
  <si>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</si>
  <si>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</si>
  <si>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</si>
  <si>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</si>
  <si>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</si>
  <si>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</si>
  <si>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</si>
  <si>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</si>
  <si>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</si>
  <si>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</si>
  <si>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</si>
  <si>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 НАЛОГИ, СБОРЫ И РЕГУЛЯРНЫЕ ПЛАТЕЖИ ЗА ПОЛЬЗОВАНИЕ ПРИРОДНЫМИ РЕСУРСАМИ</t>
  </si>
  <si>
    <t xml:space="preserve">  Налог на добычу общераспространенных полезных ископаемых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</si>
  <si>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</si>
  <si>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</si>
  <si>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</si>
  <si>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</si>
  <si>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</si>
  <si>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</si>
  <si>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</si>
  <si>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</si>
  <si>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</si>
  <si>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</si>
  <si>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объектами7</t>
  </si>
  <si>
    <t xml:space="preserve">  Плата за размещение отходов производства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</si>
  <si>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</si>
  <si>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</si>
  <si>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</si>
  <si>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</si>
  <si>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</si>
  <si>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</si>
  <si>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</si>
  <si>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</si>
  <si>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</si>
  <si>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</si>
  <si>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</si>
  <si>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</si>
  <si>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</si>
  <si>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</si>
  <si>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</si>
  <si>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</si>
  <si>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</si>
  <si>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</si>
  <si>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</si>
  <si>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</si>
  <si>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</si>
  <si>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</si>
  <si>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</si>
  <si>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</si>
  <si>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</si>
  <si>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</si>
  <si>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</si>
  <si>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</si>
  <si>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</si>
  <si>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</si>
  <si>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</si>
  <si>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</si>
  <si>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</si>
  <si>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</si>
  <si>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</si>
  <si>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</si>
  <si>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</si>
  <si>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</si>
  <si>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</si>
  <si>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</si>
  <si>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</si>
  <si>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</si>
  <si>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</si>
  <si>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</si>
  <si>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</si>
  <si>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</si>
  <si>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</si>
  <si>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</si>
  <si>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</si>
  <si>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</si>
  <si>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</si>
  <si>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</si>
  <si>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</si>
  <si>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</si>
  <si>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в том числе  по кодам подвидов доходов </t>
  </si>
  <si>
    <t xml:space="preserve"> Сумма платежа ( перерасчеты, недоимка и задолженность по соответствующему платежу, в том числе по отмененному)</t>
  </si>
  <si>
    <t>1000</t>
  </si>
  <si>
    <t xml:space="preserve"> Пени и проценты по соответствующему платежу</t>
  </si>
  <si>
    <t>Суммы денежных взысканий( штрафов) по соответствующему платежу согласно законодательству Российской Федерации</t>
  </si>
  <si>
    <t>3000</t>
  </si>
  <si>
    <t xml:space="preserve"> Наименование показателя</t>
  </si>
  <si>
    <t>Исполнено</t>
  </si>
  <si>
    <t xml:space="preserve">  сумма платежа (перерасчеты,  недоимка и задолженность по соответствующему платежу, в том числе по отмененному)</t>
  </si>
  <si>
    <t xml:space="preserve">  пени по соответствующему платежу</t>
  </si>
  <si>
    <t xml:space="preserve">  прочие поступления</t>
  </si>
  <si>
    <t>2100</t>
  </si>
  <si>
    <t>4000</t>
  </si>
  <si>
    <t>1 00 00000 00 0000 000</t>
  </si>
  <si>
    <t xml:space="preserve"> 1 01 00000 00 0000 000</t>
  </si>
  <si>
    <t>1 01 02000 01 0000 110</t>
  </si>
  <si>
    <t xml:space="preserve"> 1 01 02010 01 0000 110</t>
  </si>
  <si>
    <t xml:space="preserve"> 1 01 02020 01 0000 110</t>
  </si>
  <si>
    <t xml:space="preserve"> 1 01 02030 01 0000 110</t>
  </si>
  <si>
    <t>1 01 02040 01 0000 110</t>
  </si>
  <si>
    <t>1 03 00000 00 0000 000</t>
  </si>
  <si>
    <t>1 03 02000 01 0000 110</t>
  </si>
  <si>
    <t>1 03 02231 01 0000 110</t>
  </si>
  <si>
    <t>1 03 02241 01 0000 110</t>
  </si>
  <si>
    <t xml:space="preserve"> 1 03 02251 01 0000 110</t>
  </si>
  <si>
    <t>1 03 02261 01 0000 110</t>
  </si>
  <si>
    <t xml:space="preserve"> 1 05 00000 00 0000 000</t>
  </si>
  <si>
    <t xml:space="preserve"> 1 05 01000 00 0000 110</t>
  </si>
  <si>
    <t xml:space="preserve"> 1 05 01011 01 0000 110</t>
  </si>
  <si>
    <t>1 05 01021 01 0000 110</t>
  </si>
  <si>
    <t>1 05 02010 02 0000 110</t>
  </si>
  <si>
    <t>1 05 03010 01 0000 110</t>
  </si>
  <si>
    <t>1 05 04020 02 0000 110</t>
  </si>
  <si>
    <t xml:space="preserve"> 1 07 00000 00 0000 000</t>
  </si>
  <si>
    <t xml:space="preserve"> 1 07 01020 01 0000 110</t>
  </si>
  <si>
    <t xml:space="preserve"> 1 08 00000 00 0000 000</t>
  </si>
  <si>
    <t xml:space="preserve"> 1 08 03010 01 0000 110</t>
  </si>
  <si>
    <t>1 11 00000 00 0000 000</t>
  </si>
  <si>
    <t xml:space="preserve"> 1 11 05000 00 0000 120</t>
  </si>
  <si>
    <t xml:space="preserve"> 1 11 05013 05 0000 120</t>
  </si>
  <si>
    <t xml:space="preserve"> 1 11 05035 05 0000 120</t>
  </si>
  <si>
    <t xml:space="preserve"> 1 11 09000 00 0000 120</t>
  </si>
  <si>
    <t xml:space="preserve"> 1 11 09045 05 0000 120</t>
  </si>
  <si>
    <t xml:space="preserve"> 1 12 00000 00 0000 000</t>
  </si>
  <si>
    <t xml:space="preserve"> 1 12 01000 01 0000 120</t>
  </si>
  <si>
    <t xml:space="preserve"> 1 12 01010 01 0000 120</t>
  </si>
  <si>
    <t xml:space="preserve"> 1 12 01041 01 0000 120</t>
  </si>
  <si>
    <t xml:space="preserve"> 1 13 00000 00 0000 000</t>
  </si>
  <si>
    <t xml:space="preserve"> 1 13 02000 00 0000 130</t>
  </si>
  <si>
    <t xml:space="preserve"> 1 13 02995 05 0000 130</t>
  </si>
  <si>
    <t xml:space="preserve"> 1 14 00000 00 0000 000</t>
  </si>
  <si>
    <t xml:space="preserve"> 1 14 06000 00 0000 430</t>
  </si>
  <si>
    <t xml:space="preserve"> 1 14 06013 05 0000 430</t>
  </si>
  <si>
    <t xml:space="preserve"> 1 16 00000 00 0000 000</t>
  </si>
  <si>
    <t xml:space="preserve"> 1 16 01000 01 0000 140</t>
  </si>
  <si>
    <t xml:space="preserve"> 1 16 01053 01 0000 140</t>
  </si>
  <si>
    <t xml:space="preserve"> 1 16 01063 01 0000 140</t>
  </si>
  <si>
    <t xml:space="preserve"> 1 16 01073 01 0000 140</t>
  </si>
  <si>
    <t xml:space="preserve"> 1 16 01083 01 0000 140</t>
  </si>
  <si>
    <t xml:space="preserve"> 1 16 01153 01 0000 140</t>
  </si>
  <si>
    <t xml:space="preserve"> 1 16 01173 01 0000 140</t>
  </si>
  <si>
    <t xml:space="preserve"> 1 16 01193 01 0000 140</t>
  </si>
  <si>
    <t xml:space="preserve"> 1 16 01194 01 0000 140</t>
  </si>
  <si>
    <t xml:space="preserve"> 1 16 01203 01 0000 140</t>
  </si>
  <si>
    <t xml:space="preserve"> 1 16 07090 05 0000 140</t>
  </si>
  <si>
    <t xml:space="preserve"> 1 16 10000 00 0000 140</t>
  </si>
  <si>
    <t xml:space="preserve"> 1 16 11000 01 0000 140</t>
  </si>
  <si>
    <t xml:space="preserve"> 1 16 11050 01 0000 140</t>
  </si>
  <si>
    <t xml:space="preserve"> 2 00 00000 00 0000 000</t>
  </si>
  <si>
    <t xml:space="preserve"> 2 02 00000 00 0000 000</t>
  </si>
  <si>
    <t>2 02 10000 00 0000 150</t>
  </si>
  <si>
    <t xml:space="preserve"> 2 02 15001 00 0000 150</t>
  </si>
  <si>
    <t xml:space="preserve"> 2 02 15001 05 0000 150</t>
  </si>
  <si>
    <t xml:space="preserve"> 2 02 20000 00 0000 150</t>
  </si>
  <si>
    <t xml:space="preserve"> 2 02 25169 00 0000 150</t>
  </si>
  <si>
    <t xml:space="preserve"> 2 02 25169 05 0000 150</t>
  </si>
  <si>
    <t xml:space="preserve"> 2 02 25304 00 0000 150</t>
  </si>
  <si>
    <t xml:space="preserve"> 2 02 25304 05 0000 150</t>
  </si>
  <si>
    <t xml:space="preserve"> 2 02 25467 00 0000 150</t>
  </si>
  <si>
    <t xml:space="preserve"> 2 02 25467 05 0000 150</t>
  </si>
  <si>
    <t xml:space="preserve"> 2 02 25519 00 0000 150</t>
  </si>
  <si>
    <t xml:space="preserve"> 2 02 25519 05 0000 150</t>
  </si>
  <si>
    <t xml:space="preserve"> 2 02 27576 00 0000 150</t>
  </si>
  <si>
    <t xml:space="preserve"> 2 02 27576 05 0000 150</t>
  </si>
  <si>
    <t>2 02 29999 00 0000 150</t>
  </si>
  <si>
    <t xml:space="preserve"> 2 02 29999 05 0000 150</t>
  </si>
  <si>
    <t xml:space="preserve"> 2 02 30000 00 0000 150</t>
  </si>
  <si>
    <t xml:space="preserve"> 2 02 30024 00 0000 150</t>
  </si>
  <si>
    <t xml:space="preserve"> 2 02 30024 05 0000 150</t>
  </si>
  <si>
    <t xml:space="preserve"> 2 02 35303 00 0000 150</t>
  </si>
  <si>
    <t xml:space="preserve"> 2 02 35303 05 0000 150</t>
  </si>
  <si>
    <t xml:space="preserve"> 2 02 35930 00 0000 150</t>
  </si>
  <si>
    <t xml:space="preserve"> 2 02 35930 05 0000 150</t>
  </si>
  <si>
    <t xml:space="preserve"> 2 02 40000 00 0000 150</t>
  </si>
  <si>
    <t xml:space="preserve"> 2 02 40014 00 0000 150</t>
  </si>
  <si>
    <t xml:space="preserve"> 2 02 40014 05 0000 150</t>
  </si>
  <si>
    <t xml:space="preserve"> 2 07 00000 00 0000 000</t>
  </si>
  <si>
    <t xml:space="preserve"> 2 07 05000 05 0000 150</t>
  </si>
  <si>
    <t xml:space="preserve"> 2 07 05030 05 0000 150</t>
  </si>
  <si>
    <t xml:space="preserve"> 2 19 00000 00 0000 000</t>
  </si>
  <si>
    <t xml:space="preserve"> 2 19 00000 05 0000 150</t>
  </si>
  <si>
    <t xml:space="preserve"> 2 19 60010 05 0000 150</t>
  </si>
  <si>
    <t xml:space="preserve">к решению Темкинского  </t>
  </si>
  <si>
    <t>районного Совета депутатов</t>
  </si>
  <si>
    <t>ВСЕГО</t>
  </si>
  <si>
    <t>Доходы бюджета муниципального образования за 2022 год по кодам классификации доходов бюджета</t>
  </si>
  <si>
    <t>Исполнение за 2022 год</t>
  </si>
  <si>
    <t>Доходы бюджета муниципального образования за 2022 год  по кодам видов доходов, подвидов доходов, классификации операций сектора государственного управления, относящихся к доходам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</si>
  <si>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</si>
  <si>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</si>
  <si>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</si>
  <si>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18210102080011000110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</si>
  <si>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</si>
  <si>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</si>
  <si>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</si>
  <si>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</si>
  <si>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</si>
  <si>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</si>
  <si>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</si>
  <si>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81111601053010035140</t>
  </si>
  <si>
    <t>81111601203010021140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</si>
  <si>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</si>
  <si>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82011601082010032140</t>
  </si>
  <si>
    <t>18210803010011060110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</si>
  <si>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</si>
  <si>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901111109080050000120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</si>
  <si>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</si>
  <si>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90111607010050000140</t>
  </si>
  <si>
    <t>Субсидии бюджетам муниципальных районов на развитие сети учреждений культурно-досугового типа</t>
  </si>
  <si>
    <t>901020225513050000150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</si>
  <si>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</si>
  <si>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90120235120050000150</t>
  </si>
  <si>
    <t xml:space="preserve">  Дотации бюджетам муниципальных районов на поддержку мер по обеспечению сбалансированности бюджетов</t>
  </si>
  <si>
    <t>9032021002050000150</t>
  </si>
  <si>
    <t>Контрольно-ревизионная комиссия муниципального образования "Темкинский район" Смоленской области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</si>
  <si>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</si>
  <si>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91720240014050000150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</si>
  <si>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</si>
  <si>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</si>
  <si>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</si>
  <si>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1 11 09080 05 0000 120</t>
  </si>
  <si>
    <t>1 16 01082 01 0000 140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</si>
  <si>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</si>
  <si>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1 16 01133 01 0000 140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</si>
  <si>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</si>
  <si>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</si>
  <si>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бюджетам на развитие сети учреждений культурно-досугового типа</t>
  </si>
  <si>
    <t>2 02 25513 00 0000 150</t>
  </si>
  <si>
    <t>2 02 25513 05 0000 150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</si>
  <si>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</si>
  <si>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</si>
  <si>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</si>
  <si>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2 02 35120 05 0000 150</t>
  </si>
  <si>
    <t>Приложение 1</t>
  </si>
  <si>
    <t>Приложение 2</t>
  </si>
  <si>
    <t>от 28.04.2023 №35</t>
  </si>
  <si>
    <t>от 28.04.2023  №35</t>
  </si>
  <si>
    <t xml:space="preserve">      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</si>
</sst>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scheme val="minor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rgb="FF000000"/>
      <name val="Arial Cy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rgb="FF000000"/>
      <name val="Arial Cyr"/>
    </font>
    <font>
      <i/>
      <sz val="9"/>
      <color rgb="FF000000"/>
      <name val="Times New Roman"/>
      <family val="1"/>
      <charset val="204"/>
    </font>
    <font>
      <i/>
      <sz val="10"/>
      <color rgb="FF000000"/>
      <name val="Arial Cyr"/>
      <charset val="204"/>
    </font>
    <font>
      <sz val="1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9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164" fontId="3" fillId="2" borderId="2">
      <alignment horizontal="right" vertical="top" shrinkToFit="1"/>
    </xf>
    <xf numFmtId="10" fontId="3" fillId="2" borderId="2">
      <alignment horizontal="center" vertical="top" shrinkToFit="1"/>
    </xf>
    <xf numFmtId="164" fontId="1" fillId="0" borderId="2">
      <alignment horizontal="right" vertical="top" shrinkToFit="1"/>
    </xf>
    <xf numFmtId="10" fontId="1" fillId="0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16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0" fontId="1" fillId="4" borderId="1">
      <alignment horizontal="left"/>
    </xf>
    <xf numFmtId="4" fontId="3" fillId="2" borderId="2">
      <alignment horizontal="right" vertical="top" shrinkToFit="1"/>
    </xf>
    <xf numFmtId="49" fontId="14" fillId="0" borderId="8">
      <alignment horizontal="center" vertical="center"/>
    </xf>
    <xf numFmtId="4" fontId="14" fillId="0" borderId="5">
      <alignment horizontal="right" shrinkToFit="1"/>
    </xf>
    <xf numFmtId="4" fontId="14" fillId="0" borderId="6">
      <alignment horizontal="right" shrinkToFit="1"/>
    </xf>
    <xf numFmtId="4" fontId="14" fillId="0" borderId="9">
      <alignment horizontal="right" shrinkToFit="1"/>
    </xf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12" applyNumberFormat="1" applyProtection="1">
      <alignment horizontal="center" vertical="center" wrapText="1"/>
    </xf>
    <xf numFmtId="0" fontId="1" fillId="0" borderId="3" xfId="13" applyNumberFormat="1" applyProtection="1">
      <alignment horizontal="center" vertical="center" wrapText="1"/>
    </xf>
    <xf numFmtId="164" fontId="3" fillId="2" borderId="2" xfId="17" applyNumberFormat="1" applyProtection="1">
      <alignment horizontal="right" vertical="top" shrinkToFit="1"/>
    </xf>
    <xf numFmtId="10" fontId="3" fillId="2" borderId="2" xfId="18" applyNumberFormat="1" applyProtection="1">
      <alignment horizontal="center" vertical="top" shrinkToFit="1"/>
    </xf>
    <xf numFmtId="164" fontId="3" fillId="3" borderId="2" xfId="23" applyNumberFormat="1" applyProtection="1">
      <alignment horizontal="right" vertical="top" shrinkToFit="1"/>
    </xf>
    <xf numFmtId="10" fontId="3" fillId="3" borderId="2" xfId="24" applyNumberFormat="1" applyProtection="1">
      <alignment horizontal="center" vertical="top" shrinkToFit="1"/>
    </xf>
    <xf numFmtId="0" fontId="5" fillId="0" borderId="2" xfId="15" applyNumberFormat="1" applyFont="1" applyProtection="1">
      <alignment horizontal="left" vertical="top" wrapText="1"/>
    </xf>
    <xf numFmtId="0" fontId="5" fillId="0" borderId="2" xfId="16" applyNumberFormat="1" applyFont="1" applyProtection="1">
      <alignment horizontal="center" vertical="top" wrapText="1"/>
    </xf>
    <xf numFmtId="0" fontId="6" fillId="0" borderId="0" xfId="0" applyFont="1" applyProtection="1">
      <protection locked="0"/>
    </xf>
    <xf numFmtId="0" fontId="5" fillId="0" borderId="2" xfId="12" applyNumberFormat="1" applyFont="1" applyProtection="1">
      <alignment horizontal="center" vertical="center" wrapText="1"/>
    </xf>
    <xf numFmtId="1" fontId="5" fillId="0" borderId="2" xfId="14" applyNumberFormat="1" applyFont="1" applyProtection="1">
      <alignment horizontal="center" vertical="top" shrinkToFit="1"/>
    </xf>
    <xf numFmtId="164" fontId="7" fillId="2" borderId="2" xfId="17" applyNumberFormat="1" applyFont="1" applyProtection="1">
      <alignment horizontal="right" vertical="top" shrinkToFit="1"/>
    </xf>
    <xf numFmtId="1" fontId="7" fillId="0" borderId="4" xfId="22" applyNumberFormat="1" applyFont="1" applyProtection="1">
      <alignment horizontal="left" vertical="top" shrinkToFit="1"/>
    </xf>
    <xf numFmtId="164" fontId="7" fillId="3" borderId="2" xfId="23" applyNumberFormat="1" applyFont="1" applyProtection="1">
      <alignment horizontal="right" vertical="top" shrinkToFit="1"/>
    </xf>
    <xf numFmtId="1" fontId="7" fillId="0" borderId="2" xfId="14" applyNumberFormat="1" applyFont="1" applyProtection="1">
      <alignment horizontal="center" vertical="top" shrinkToFit="1"/>
    </xf>
    <xf numFmtId="0" fontId="7" fillId="0" borderId="2" xfId="15" applyNumberFormat="1" applyFont="1" applyProtection="1">
      <alignment horizontal="left" vertical="top" wrapText="1"/>
    </xf>
    <xf numFmtId="0" fontId="7" fillId="0" borderId="2" xfId="16" applyNumberFormat="1" applyFont="1" applyProtection="1">
      <alignment horizontal="center" vertical="top" wrapText="1"/>
    </xf>
    <xf numFmtId="164" fontId="3" fillId="2" borderId="2" xfId="17" applyNumberFormat="1" applyFont="1" applyProtection="1">
      <alignment horizontal="right" vertical="top" shrinkToFit="1"/>
    </xf>
    <xf numFmtId="10" fontId="3" fillId="2" borderId="2" xfId="18" applyNumberFormat="1" applyFont="1" applyProtection="1">
      <alignment horizontal="center" vertical="top" shrinkToFit="1"/>
    </xf>
    <xf numFmtId="0" fontId="3" fillId="0" borderId="1" xfId="2" applyNumberFormat="1" applyFont="1" applyProtection="1"/>
    <xf numFmtId="0" fontId="8" fillId="0" borderId="0" xfId="0" applyFont="1" applyProtection="1">
      <protection locked="0"/>
    </xf>
    <xf numFmtId="0" fontId="5" fillId="0" borderId="1" xfId="5" applyNumberFormat="1" applyFont="1" applyAlignment="1" applyProtection="1">
      <alignment horizontal="right"/>
    </xf>
    <xf numFmtId="49" fontId="13" fillId="0" borderId="7" xfId="0" applyNumberFormat="1" applyFont="1" applyFill="1" applyBorder="1" applyAlignment="1">
      <alignment horizontal="center" vertical="top" shrinkToFit="1"/>
    </xf>
    <xf numFmtId="0" fontId="17" fillId="0" borderId="0" xfId="0" applyFont="1"/>
    <xf numFmtId="49" fontId="15" fillId="0" borderId="7" xfId="4" applyNumberFormat="1" applyFont="1" applyBorder="1" applyProtection="1">
      <alignment horizontal="center"/>
    </xf>
    <xf numFmtId="49" fontId="19" fillId="0" borderId="7" xfId="4" applyNumberFormat="1" applyFont="1" applyBorder="1" applyProtection="1">
      <alignment horizontal="center"/>
    </xf>
    <xf numFmtId="0" fontId="8" fillId="0" borderId="0" xfId="0" applyFont="1"/>
    <xf numFmtId="0" fontId="21" fillId="0" borderId="0" xfId="0" applyFont="1"/>
    <xf numFmtId="0" fontId="1" fillId="0" borderId="7" xfId="8" applyNumberFormat="1" applyBorder="1" applyAlignment="1" applyProtection="1">
      <alignment horizontal="center" vertical="center"/>
    </xf>
    <xf numFmtId="0" fontId="15" fillId="0" borderId="7" xfId="31" applyNumberFormat="1" applyFont="1" applyBorder="1" applyAlignment="1" applyProtection="1">
      <alignment horizontal="center" vertical="center"/>
    </xf>
    <xf numFmtId="49" fontId="1" fillId="0" borderId="7" xfId="35" applyNumberFormat="1" applyFont="1" applyBorder="1" applyProtection="1">
      <alignment horizontal="center" vertical="center"/>
    </xf>
    <xf numFmtId="0" fontId="3" fillId="0" borderId="7" xfId="12" applyNumberFormat="1" applyFont="1" applyBorder="1" applyAlignment="1" applyProtection="1">
      <alignment horizontal="left" wrapText="1" indent="2"/>
    </xf>
    <xf numFmtId="49" fontId="16" fillId="0" borderId="7" xfId="4" applyNumberFormat="1" applyFont="1" applyBorder="1" applyProtection="1">
      <alignment horizontal="center"/>
    </xf>
    <xf numFmtId="0" fontId="1" fillId="0" borderId="7" xfId="12" applyNumberFormat="1" applyBorder="1" applyAlignment="1" applyProtection="1">
      <alignment horizontal="left" wrapText="1" indent="2"/>
    </xf>
    <xf numFmtId="0" fontId="13" fillId="0" borderId="7" xfId="0" applyFont="1" applyFill="1" applyBorder="1" applyAlignment="1">
      <alignment vertical="top" wrapText="1"/>
    </xf>
    <xf numFmtId="0" fontId="18" fillId="0" borderId="7" xfId="12" applyNumberFormat="1" applyFont="1" applyBorder="1" applyAlignment="1" applyProtection="1">
      <alignment horizontal="left" wrapText="1" indent="2"/>
    </xf>
    <xf numFmtId="0" fontId="17" fillId="0" borderId="7" xfId="0" applyFont="1" applyBorder="1"/>
    <xf numFmtId="0" fontId="6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164" fontId="7" fillId="0" borderId="2" xfId="17" applyNumberFormat="1" applyFont="1" applyFill="1" applyProtection="1">
      <alignment horizontal="right" vertical="top" shrinkToFit="1"/>
    </xf>
    <xf numFmtId="164" fontId="5" fillId="0" borderId="2" xfId="17" applyNumberFormat="1" applyFont="1" applyFill="1" applyProtection="1">
      <alignment horizontal="right" vertical="top" shrinkToFit="1"/>
    </xf>
    <xf numFmtId="164" fontId="7" fillId="0" borderId="2" xfId="23" applyNumberFormat="1" applyFont="1" applyFill="1" applyProtection="1">
      <alignment horizontal="right" vertical="top" shrinkToFit="1"/>
    </xf>
    <xf numFmtId="0" fontId="0" fillId="0" borderId="0" xfId="0" applyFill="1" applyProtection="1">
      <protection locked="0"/>
    </xf>
    <xf numFmtId="0" fontId="6" fillId="0" borderId="0" xfId="0" applyFont="1"/>
    <xf numFmtId="0" fontId="22" fillId="0" borderId="0" xfId="0" applyFont="1"/>
    <xf numFmtId="0" fontId="25" fillId="0" borderId="7" xfId="0" applyFont="1" applyBorder="1"/>
    <xf numFmtId="49" fontId="5" fillId="0" borderId="2" xfId="14" applyNumberFormat="1" applyFont="1" applyProtection="1">
      <alignment horizontal="center" vertical="top" shrinkToFit="1"/>
    </xf>
    <xf numFmtId="164" fontId="3" fillId="0" borderId="7" xfId="38" applyNumberFormat="1" applyFont="1" applyBorder="1" applyProtection="1">
      <alignment horizontal="right" shrinkToFit="1"/>
    </xf>
    <xf numFmtId="164" fontId="1" fillId="0" borderId="7" xfId="38" applyNumberFormat="1" applyFont="1" applyBorder="1" applyProtection="1">
      <alignment horizontal="right" shrinkToFit="1"/>
    </xf>
    <xf numFmtId="164" fontId="18" fillId="0" borderId="7" xfId="38" applyNumberFormat="1" applyFont="1" applyBorder="1" applyProtection="1">
      <alignment horizontal="right" shrinkToFit="1"/>
    </xf>
    <xf numFmtId="164" fontId="20" fillId="0" borderId="7" xfId="38" applyNumberFormat="1" applyFont="1" applyBorder="1" applyProtection="1">
      <alignment horizontal="right" shrinkToFit="1"/>
    </xf>
    <xf numFmtId="164" fontId="24" fillId="0" borderId="7" xfId="38" applyNumberFormat="1" applyFont="1" applyFill="1" applyBorder="1" applyProtection="1">
      <alignment horizontal="right" shrinkToFit="1"/>
    </xf>
    <xf numFmtId="0" fontId="26" fillId="0" borderId="7" xfId="0" applyFont="1" applyFill="1" applyBorder="1" applyAlignment="1">
      <alignment vertical="top" wrapText="1"/>
    </xf>
    <xf numFmtId="0" fontId="9" fillId="0" borderId="0" xfId="0" applyFont="1" applyAlignment="1" applyProtection="1">
      <alignment horizontal="center"/>
      <protection locked="0"/>
    </xf>
    <xf numFmtId="0" fontId="10" fillId="0" borderId="1" xfId="5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1" fontId="7" fillId="0" borderId="2" xfId="21" applyNumberFormat="1" applyFont="1" applyProtection="1">
      <alignment horizontal="left" vertical="top" shrinkToFit="1"/>
    </xf>
    <xf numFmtId="1" fontId="7" fillId="0" borderId="2" xfId="21" applyFont="1">
      <alignment horizontal="left" vertical="top" shrinkToFit="1"/>
    </xf>
    <xf numFmtId="0" fontId="5" fillId="0" borderId="2" xfId="11" applyNumberFormat="1" applyFont="1" applyProtection="1">
      <alignment horizontal="center" vertical="center" wrapText="1"/>
    </xf>
    <xf numFmtId="0" fontId="5" fillId="0" borderId="2" xfId="11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Font="1">
      <alignment horizontal="center" vertical="center" wrapText="1"/>
    </xf>
    <xf numFmtId="0" fontId="5" fillId="0" borderId="2" xfId="8" applyNumberFormat="1" applyFont="1" applyProtection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10" applyNumberFormat="1" applyFont="1" applyProtection="1">
      <alignment horizontal="center" vertical="center" wrapText="1"/>
    </xf>
    <xf numFmtId="0" fontId="5" fillId="0" borderId="2" xfId="10" applyFont="1">
      <alignment horizontal="center" vertical="center" wrapText="1"/>
    </xf>
    <xf numFmtId="0" fontId="5" fillId="0" borderId="2" xfId="12" applyNumberFormat="1" applyFont="1" applyProtection="1">
      <alignment horizontal="center" vertical="center" wrapText="1"/>
    </xf>
    <xf numFmtId="0" fontId="5" fillId="0" borderId="2" xfId="12" applyFont="1">
      <alignment horizontal="center" vertical="center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7" fillId="0" borderId="10" xfId="11" applyNumberFormat="1" applyFont="1" applyBorder="1" applyAlignment="1" applyProtection="1">
      <alignment horizontal="center" vertical="center" wrapText="1"/>
    </xf>
    <xf numFmtId="0" fontId="7" fillId="0" borderId="11" xfId="11" applyFont="1" applyBorder="1" applyAlignment="1">
      <alignment horizontal="center" vertical="center" wrapText="1"/>
    </xf>
    <xf numFmtId="0" fontId="7" fillId="0" borderId="12" xfId="1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7" xfId="16" applyNumberFormat="1" applyBorder="1" applyProtection="1">
      <alignment horizontal="center" vertical="top" wrapText="1"/>
    </xf>
    <xf numFmtId="0" fontId="1" fillId="0" borderId="7" xfId="16" applyBorder="1">
      <alignment horizontal="center" vertical="top" wrapText="1"/>
    </xf>
    <xf numFmtId="0" fontId="15" fillId="0" borderId="7" xfId="16" applyNumberFormat="1" applyFont="1" applyBorder="1" applyProtection="1">
      <alignment horizontal="center" vertical="top" wrapText="1"/>
    </xf>
    <xf numFmtId="0" fontId="15" fillId="0" borderId="7" xfId="16" applyFont="1" applyBorder="1">
      <alignment horizontal="center" vertical="top" wrapText="1"/>
    </xf>
    <xf numFmtId="49" fontId="5" fillId="0" borderId="7" xfId="18" applyNumberFormat="1" applyFont="1" applyFill="1" applyBorder="1" applyAlignment="1" applyProtection="1">
      <alignment horizontal="center" vertical="top" wrapText="1"/>
    </xf>
    <xf numFmtId="10" fontId="5" fillId="0" borderId="7" xfId="18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</cellXfs>
  <cellStyles count="39">
    <cellStyle name="br" xfId="27"/>
    <cellStyle name="col" xfId="26"/>
    <cellStyle name="st31" xfId="23"/>
    <cellStyle name="st32" xfId="17"/>
    <cellStyle name="st33" xfId="19"/>
    <cellStyle name="style0" xfId="28"/>
    <cellStyle name="td" xfId="29"/>
    <cellStyle name="tr" xfId="25"/>
    <cellStyle name="xl21" xfId="30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21"/>
    <cellStyle name="xl33" xfId="22"/>
    <cellStyle name="xl34" xfId="31"/>
    <cellStyle name="xl35" xfId="32"/>
    <cellStyle name="xl36" xfId="1"/>
    <cellStyle name="xl37" xfId="13"/>
    <cellStyle name="xl38" xfId="20"/>
    <cellStyle name="xl39" xfId="24"/>
    <cellStyle name="xl40" xfId="3"/>
    <cellStyle name="xl41" xfId="4"/>
    <cellStyle name="xl42" xfId="5"/>
    <cellStyle name="xl43" xfId="33"/>
    <cellStyle name="xl44" xfId="15"/>
    <cellStyle name="xl45" xfId="34"/>
    <cellStyle name="xl46" xfId="18"/>
    <cellStyle name="xl47" xfId="35"/>
    <cellStyle name="xl48" xfId="36"/>
    <cellStyle name="xl49" xfId="37"/>
    <cellStyle name="xl50" xfId="3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showGridLines="0" showZeros="0" view="pageBreakPreview" topLeftCell="B1" zoomScaleNormal="100" zoomScaleSheetLayoutView="100" workbookViewId="0">
      <selection activeCell="B4" sqref="B4"/>
    </sheetView>
  </sheetViews>
  <sheetFormatPr defaultRowHeight="15" outlineLevelRow="1"/>
  <cols>
    <col min="1" max="1" width="9.140625" style="1" hidden="1"/>
    <col min="2" max="2" width="92.5703125" style="11" customWidth="1"/>
    <col min="3" max="3" width="21.7109375" style="1" customWidth="1"/>
    <col min="4" max="28" width="9.140625" style="1" hidden="1"/>
    <col min="29" max="29" width="13.42578125" style="45" customWidth="1"/>
    <col min="30" max="34" width="9.140625" style="1" hidden="1" customWidth="1"/>
    <col min="35" max="35" width="9.140625" style="1" customWidth="1"/>
    <col min="36" max="16384" width="9.140625" style="1"/>
  </cols>
  <sheetData>
    <row r="1" spans="1:35">
      <c r="C1" s="11" t="s">
        <v>388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40"/>
      <c r="AD1" s="11"/>
      <c r="AE1" s="11"/>
      <c r="AF1" s="11"/>
      <c r="AG1" s="11"/>
      <c r="AH1" s="11"/>
      <c r="AI1" s="11"/>
    </row>
    <row r="2" spans="1:35">
      <c r="C2" s="11" t="s">
        <v>142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40"/>
      <c r="AD2" s="11"/>
      <c r="AE2" s="11"/>
      <c r="AF2" s="11"/>
      <c r="AG2" s="11"/>
      <c r="AH2" s="11"/>
      <c r="AI2" s="11"/>
    </row>
    <row r="3" spans="1:35">
      <c r="C3" s="11" t="s">
        <v>143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0"/>
      <c r="AD3" s="11"/>
      <c r="AE3" s="11"/>
      <c r="AF3" s="11"/>
      <c r="AG3" s="11"/>
      <c r="AH3" s="11"/>
      <c r="AI3" s="11"/>
    </row>
    <row r="4" spans="1:35">
      <c r="C4" s="11" t="s">
        <v>391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40"/>
      <c r="AD4" s="11"/>
      <c r="AE4" s="11"/>
      <c r="AF4" s="11"/>
      <c r="AG4" s="11"/>
      <c r="AH4" s="11"/>
      <c r="AI4" s="11"/>
    </row>
    <row r="5" spans="1:35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11"/>
      <c r="AF5" s="11"/>
      <c r="AG5" s="11"/>
      <c r="AH5" s="11"/>
      <c r="AI5" s="11"/>
    </row>
    <row r="6" spans="1:35" ht="15.75">
      <c r="B6" s="57" t="s">
        <v>340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24"/>
      <c r="AE6" s="24"/>
      <c r="AF6" s="24"/>
      <c r="AG6" s="24"/>
      <c r="AH6" s="24"/>
      <c r="AI6" s="24"/>
    </row>
    <row r="7" spans="1:35">
      <c r="AC7" s="41" t="s">
        <v>144</v>
      </c>
    </row>
    <row r="8" spans="1:35" ht="19.5" customHeight="1">
      <c r="A8" s="63" t="s">
        <v>0</v>
      </c>
      <c r="B8" s="65" t="s">
        <v>1</v>
      </c>
      <c r="C8" s="67" t="s">
        <v>2</v>
      </c>
      <c r="D8" s="69" t="s">
        <v>0</v>
      </c>
      <c r="E8" s="71" t="s">
        <v>0</v>
      </c>
      <c r="F8" s="61" t="s">
        <v>3</v>
      </c>
      <c r="G8" s="62"/>
      <c r="H8" s="62"/>
      <c r="I8" s="61" t="s">
        <v>4</v>
      </c>
      <c r="J8" s="62"/>
      <c r="K8" s="62"/>
      <c r="L8" s="73" t="s">
        <v>0</v>
      </c>
      <c r="M8" s="73" t="s">
        <v>0</v>
      </c>
      <c r="N8" s="73" t="s">
        <v>0</v>
      </c>
      <c r="O8" s="73" t="s">
        <v>0</v>
      </c>
      <c r="P8" s="73" t="s">
        <v>0</v>
      </c>
      <c r="Q8" s="73" t="s">
        <v>0</v>
      </c>
      <c r="R8" s="73" t="s">
        <v>0</v>
      </c>
      <c r="S8" s="73" t="s">
        <v>0</v>
      </c>
      <c r="T8" s="73" t="s">
        <v>0</v>
      </c>
      <c r="U8" s="73" t="s">
        <v>0</v>
      </c>
      <c r="V8" s="73" t="s">
        <v>0</v>
      </c>
      <c r="W8" s="73" t="s">
        <v>0</v>
      </c>
      <c r="X8" s="61" t="s">
        <v>5</v>
      </c>
      <c r="Y8" s="62"/>
      <c r="Z8" s="62"/>
      <c r="AA8" s="77" t="s">
        <v>341</v>
      </c>
      <c r="AB8" s="78"/>
      <c r="AC8" s="79"/>
      <c r="AD8" s="4" t="s">
        <v>0</v>
      </c>
      <c r="AE8" s="75" t="s">
        <v>6</v>
      </c>
      <c r="AF8" s="76"/>
      <c r="AG8" s="75" t="s">
        <v>7</v>
      </c>
      <c r="AH8" s="76"/>
      <c r="AI8" s="2"/>
    </row>
    <row r="9" spans="1:35">
      <c r="A9" s="64"/>
      <c r="B9" s="66"/>
      <c r="C9" s="68"/>
      <c r="D9" s="70"/>
      <c r="E9" s="72"/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12" t="s">
        <v>0</v>
      </c>
      <c r="Y9" s="12" t="s">
        <v>0</v>
      </c>
      <c r="Z9" s="12" t="s">
        <v>0</v>
      </c>
      <c r="AA9" s="80"/>
      <c r="AB9" s="81"/>
      <c r="AC9" s="82"/>
      <c r="AD9" s="3"/>
      <c r="AE9" s="3" t="s">
        <v>0</v>
      </c>
      <c r="AF9" s="3" t="s">
        <v>0</v>
      </c>
      <c r="AG9" s="3" t="s">
        <v>0</v>
      </c>
      <c r="AH9" s="3" t="s">
        <v>0</v>
      </c>
      <c r="AI9" s="2"/>
    </row>
    <row r="10" spans="1:35" s="23" customFormat="1">
      <c r="A10" s="17" t="s">
        <v>8</v>
      </c>
      <c r="B10" s="18" t="s">
        <v>9</v>
      </c>
      <c r="C10" s="17" t="s">
        <v>8</v>
      </c>
      <c r="D10" s="17"/>
      <c r="E10" s="17"/>
      <c r="F10" s="19"/>
      <c r="G10" s="17"/>
      <c r="H10" s="17"/>
      <c r="I10" s="17"/>
      <c r="J10" s="17"/>
      <c r="K10" s="17"/>
      <c r="L10" s="17"/>
      <c r="M10" s="17"/>
      <c r="N10" s="17"/>
      <c r="O10" s="14">
        <v>0</v>
      </c>
      <c r="P10" s="14">
        <v>4.9000000000000004</v>
      </c>
      <c r="Q10" s="14">
        <v>1</v>
      </c>
      <c r="R10" s="14">
        <v>5.9</v>
      </c>
      <c r="S10" s="14">
        <v>5.9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6.0620000000000003</v>
      </c>
      <c r="Z10" s="14">
        <v>6.0620000000000003</v>
      </c>
      <c r="AA10" s="14">
        <v>0</v>
      </c>
      <c r="AB10" s="14">
        <v>6.0620000000000003</v>
      </c>
      <c r="AC10" s="42">
        <v>6.9577</v>
      </c>
      <c r="AD10" s="20">
        <v>6.0620000000000003</v>
      </c>
      <c r="AE10" s="20">
        <v>-0.16200000000000001</v>
      </c>
      <c r="AF10" s="21">
        <v>1.027457627118644</v>
      </c>
      <c r="AG10" s="20">
        <v>0</v>
      </c>
      <c r="AH10" s="21"/>
      <c r="AI10" s="22"/>
    </row>
    <row r="11" spans="1:35" ht="38.25" outlineLevel="1">
      <c r="A11" s="13" t="s">
        <v>10</v>
      </c>
      <c r="B11" s="9" t="s">
        <v>11</v>
      </c>
      <c r="C11" s="13" t="s">
        <v>10</v>
      </c>
      <c r="D11" s="13"/>
      <c r="E11" s="13"/>
      <c r="F11" s="10"/>
      <c r="G11" s="13"/>
      <c r="H11" s="13"/>
      <c r="I11" s="13"/>
      <c r="J11" s="13"/>
      <c r="K11" s="13"/>
      <c r="L11" s="13"/>
      <c r="M11" s="13"/>
      <c r="N11" s="13"/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5.9927000000000001</v>
      </c>
      <c r="Z11" s="14">
        <v>5.9927000000000001</v>
      </c>
      <c r="AA11" s="14">
        <v>0</v>
      </c>
      <c r="AB11" s="14">
        <v>5.9927000000000001</v>
      </c>
      <c r="AC11" s="43">
        <v>6.9038000000000004</v>
      </c>
      <c r="AD11" s="5">
        <v>5.9927000000000001</v>
      </c>
      <c r="AE11" s="5">
        <v>-5.9927000000000001</v>
      </c>
      <c r="AF11" s="6"/>
      <c r="AG11" s="5">
        <v>0</v>
      </c>
      <c r="AH11" s="6"/>
      <c r="AI11" s="2"/>
    </row>
    <row r="12" spans="1:35" ht="25.5" outlineLevel="1">
      <c r="A12" s="13" t="s">
        <v>12</v>
      </c>
      <c r="B12" s="9" t="s">
        <v>13</v>
      </c>
      <c r="C12" s="13" t="s">
        <v>12</v>
      </c>
      <c r="D12" s="13"/>
      <c r="E12" s="13"/>
      <c r="F12" s="10"/>
      <c r="G12" s="13"/>
      <c r="H12" s="13"/>
      <c r="I12" s="13"/>
      <c r="J12" s="13"/>
      <c r="K12" s="13"/>
      <c r="L12" s="13"/>
      <c r="M12" s="13"/>
      <c r="N12" s="13"/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6.93E-2</v>
      </c>
      <c r="Z12" s="14">
        <v>6.93E-2</v>
      </c>
      <c r="AA12" s="14">
        <v>0</v>
      </c>
      <c r="AB12" s="14">
        <v>6.93E-2</v>
      </c>
      <c r="AC12" s="43">
        <v>5.3900000000000003E-2</v>
      </c>
      <c r="AD12" s="5">
        <v>6.93E-2</v>
      </c>
      <c r="AE12" s="5">
        <v>-6.93E-2</v>
      </c>
      <c r="AF12" s="6"/>
      <c r="AG12" s="5">
        <v>0</v>
      </c>
      <c r="AH12" s="6"/>
      <c r="AI12" s="2"/>
    </row>
    <row r="13" spans="1:35" s="23" customFormat="1">
      <c r="A13" s="17" t="s">
        <v>14</v>
      </c>
      <c r="B13" s="18" t="s">
        <v>15</v>
      </c>
      <c r="C13" s="17" t="s">
        <v>14</v>
      </c>
      <c r="D13" s="17"/>
      <c r="E13" s="17"/>
      <c r="F13" s="19"/>
      <c r="G13" s="17"/>
      <c r="H13" s="17"/>
      <c r="I13" s="17"/>
      <c r="J13" s="17"/>
      <c r="K13" s="17"/>
      <c r="L13" s="17"/>
      <c r="M13" s="17"/>
      <c r="N13" s="17"/>
      <c r="O13" s="14">
        <v>0</v>
      </c>
      <c r="P13" s="14">
        <v>13470.9</v>
      </c>
      <c r="Q13" s="14">
        <v>0</v>
      </c>
      <c r="R13" s="14">
        <v>13470.9</v>
      </c>
      <c r="S13" s="14">
        <v>13470.9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13729.884700000001</v>
      </c>
      <c r="Z13" s="14">
        <v>13729.884700000001</v>
      </c>
      <c r="AA13" s="14">
        <v>0</v>
      </c>
      <c r="AB13" s="14">
        <v>13729.884700000001</v>
      </c>
      <c r="AC13" s="42">
        <f>SUM(AC14:AC17)</f>
        <v>15915.199999999999</v>
      </c>
      <c r="AD13" s="20">
        <v>13729.884700000001</v>
      </c>
      <c r="AE13" s="20">
        <v>-258.98469999999998</v>
      </c>
      <c r="AF13" s="21">
        <v>1.0192254934711118</v>
      </c>
      <c r="AG13" s="20">
        <v>0</v>
      </c>
      <c r="AH13" s="21"/>
      <c r="AI13" s="22"/>
    </row>
    <row r="14" spans="1:35" ht="51" outlineLevel="1">
      <c r="A14" s="13" t="s">
        <v>16</v>
      </c>
      <c r="B14" s="9" t="s">
        <v>17</v>
      </c>
      <c r="C14" s="13" t="s">
        <v>16</v>
      </c>
      <c r="D14" s="13"/>
      <c r="E14" s="13"/>
      <c r="F14" s="10"/>
      <c r="G14" s="13"/>
      <c r="H14" s="13"/>
      <c r="I14" s="13"/>
      <c r="J14" s="13"/>
      <c r="K14" s="13"/>
      <c r="L14" s="13"/>
      <c r="M14" s="13"/>
      <c r="N14" s="13"/>
      <c r="O14" s="14">
        <v>0</v>
      </c>
      <c r="P14" s="14">
        <v>6185.35</v>
      </c>
      <c r="Q14" s="14">
        <v>0</v>
      </c>
      <c r="R14" s="14">
        <v>6185.35</v>
      </c>
      <c r="S14" s="14">
        <v>6185.35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6338.5329000000002</v>
      </c>
      <c r="Z14" s="14">
        <v>6338.5329000000002</v>
      </c>
      <c r="AA14" s="14">
        <v>0</v>
      </c>
      <c r="AB14" s="14">
        <v>6338.5329000000002</v>
      </c>
      <c r="AC14" s="43">
        <v>7978.4</v>
      </c>
      <c r="AD14" s="5">
        <v>6338.5329000000002</v>
      </c>
      <c r="AE14" s="5">
        <v>-153.18289999999999</v>
      </c>
      <c r="AF14" s="6">
        <v>1.0247654376874389</v>
      </c>
      <c r="AG14" s="5">
        <v>0</v>
      </c>
      <c r="AH14" s="6"/>
      <c r="AI14" s="2"/>
    </row>
    <row r="15" spans="1:35" ht="63.75" outlineLevel="1">
      <c r="A15" s="13" t="s">
        <v>18</v>
      </c>
      <c r="B15" s="9" t="s">
        <v>19</v>
      </c>
      <c r="C15" s="13" t="s">
        <v>18</v>
      </c>
      <c r="D15" s="13"/>
      <c r="E15" s="13"/>
      <c r="F15" s="10"/>
      <c r="G15" s="13"/>
      <c r="H15" s="13"/>
      <c r="I15" s="13"/>
      <c r="J15" s="13"/>
      <c r="K15" s="13"/>
      <c r="L15" s="13"/>
      <c r="M15" s="13"/>
      <c r="N15" s="13"/>
      <c r="O15" s="14">
        <v>0</v>
      </c>
      <c r="P15" s="14">
        <v>35.25</v>
      </c>
      <c r="Q15" s="14">
        <v>0</v>
      </c>
      <c r="R15" s="14">
        <v>35.25</v>
      </c>
      <c r="S15" s="14">
        <v>35.25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44.577199999999998</v>
      </c>
      <c r="Z15" s="14">
        <v>44.577199999999998</v>
      </c>
      <c r="AA15" s="14">
        <v>0</v>
      </c>
      <c r="AB15" s="14">
        <v>44.577199999999998</v>
      </c>
      <c r="AC15" s="43">
        <v>43.1</v>
      </c>
      <c r="AD15" s="5">
        <v>44.577199999999998</v>
      </c>
      <c r="AE15" s="5">
        <v>-9.3271999999999995</v>
      </c>
      <c r="AF15" s="6">
        <v>1.2646014184397163</v>
      </c>
      <c r="AG15" s="5">
        <v>0</v>
      </c>
      <c r="AH15" s="6"/>
      <c r="AI15" s="2"/>
    </row>
    <row r="16" spans="1:35" ht="38.25" customHeight="1" outlineLevel="1">
      <c r="A16" s="13" t="s">
        <v>20</v>
      </c>
      <c r="B16" s="9" t="s">
        <v>140</v>
      </c>
      <c r="C16" s="13" t="s">
        <v>20</v>
      </c>
      <c r="D16" s="13"/>
      <c r="E16" s="13"/>
      <c r="F16" s="10"/>
      <c r="G16" s="13"/>
      <c r="H16" s="13"/>
      <c r="I16" s="13"/>
      <c r="J16" s="13"/>
      <c r="K16" s="13"/>
      <c r="L16" s="13"/>
      <c r="M16" s="13"/>
      <c r="N16" s="13"/>
      <c r="O16" s="14">
        <v>0</v>
      </c>
      <c r="P16" s="14">
        <v>8136.48</v>
      </c>
      <c r="Q16" s="14">
        <v>0</v>
      </c>
      <c r="R16" s="14">
        <v>8136.48</v>
      </c>
      <c r="S16" s="14">
        <v>8136.48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8427.6571999999996</v>
      </c>
      <c r="Z16" s="14">
        <v>8427.6571999999996</v>
      </c>
      <c r="AA16" s="14">
        <v>0</v>
      </c>
      <c r="AB16" s="14">
        <v>8427.6571999999996</v>
      </c>
      <c r="AC16" s="43">
        <v>8809.1</v>
      </c>
      <c r="AD16" s="5">
        <v>8427.6571999999996</v>
      </c>
      <c r="AE16" s="5">
        <v>-291.17720000000003</v>
      </c>
      <c r="AF16" s="6">
        <v>1.0357866300906535</v>
      </c>
      <c r="AG16" s="5">
        <v>0</v>
      </c>
      <c r="AH16" s="6"/>
      <c r="AI16" s="2"/>
    </row>
    <row r="17" spans="1:35" ht="38.25" outlineLevel="1">
      <c r="A17" s="13" t="s">
        <v>21</v>
      </c>
      <c r="B17" s="9" t="s">
        <v>141</v>
      </c>
      <c r="C17" s="13" t="s">
        <v>21</v>
      </c>
      <c r="D17" s="13"/>
      <c r="E17" s="13"/>
      <c r="F17" s="10"/>
      <c r="G17" s="13"/>
      <c r="H17" s="13"/>
      <c r="I17" s="13"/>
      <c r="J17" s="13"/>
      <c r="K17" s="13"/>
      <c r="L17" s="13"/>
      <c r="M17" s="13"/>
      <c r="N17" s="13"/>
      <c r="O17" s="14">
        <v>0</v>
      </c>
      <c r="P17" s="14">
        <v>-886.18</v>
      </c>
      <c r="Q17" s="14">
        <v>0</v>
      </c>
      <c r="R17" s="14">
        <v>-886.18</v>
      </c>
      <c r="S17" s="14">
        <v>-886.18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-1080.8825999999999</v>
      </c>
      <c r="Z17" s="14">
        <v>-1080.8825999999999</v>
      </c>
      <c r="AA17" s="14">
        <v>0</v>
      </c>
      <c r="AB17" s="14">
        <v>-1080.8825999999999</v>
      </c>
      <c r="AC17" s="43">
        <v>-915.4</v>
      </c>
      <c r="AD17" s="5">
        <v>-1080.8825999999999</v>
      </c>
      <c r="AE17" s="5">
        <v>194.70259999999999</v>
      </c>
      <c r="AF17" s="6">
        <v>1.2197099911981764</v>
      </c>
      <c r="AG17" s="5">
        <v>0</v>
      </c>
      <c r="AH17" s="6"/>
      <c r="AI17" s="2"/>
    </row>
    <row r="18" spans="1:35" s="23" customFormat="1">
      <c r="A18" s="17" t="s">
        <v>22</v>
      </c>
      <c r="B18" s="18" t="s">
        <v>23</v>
      </c>
      <c r="C18" s="17" t="s">
        <v>22</v>
      </c>
      <c r="D18" s="17"/>
      <c r="E18" s="17"/>
      <c r="F18" s="19"/>
      <c r="G18" s="17"/>
      <c r="H18" s="17"/>
      <c r="I18" s="17"/>
      <c r="J18" s="17"/>
      <c r="K18" s="17"/>
      <c r="L18" s="17"/>
      <c r="M18" s="17"/>
      <c r="N18" s="17"/>
      <c r="O18" s="14">
        <v>0</v>
      </c>
      <c r="P18" s="14">
        <v>12081.9</v>
      </c>
      <c r="Q18" s="14">
        <v>188.3</v>
      </c>
      <c r="R18" s="14">
        <v>12270.2</v>
      </c>
      <c r="S18" s="14">
        <v>12270.2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12881.5645</v>
      </c>
      <c r="Z18" s="14">
        <v>12881.5645</v>
      </c>
      <c r="AA18" s="14">
        <v>0</v>
      </c>
      <c r="AB18" s="14">
        <v>12881.5645</v>
      </c>
      <c r="AC18" s="42">
        <f>SUM(AC19:AC45)</f>
        <v>14503.800000000001</v>
      </c>
      <c r="AD18" s="20">
        <v>12881.5645</v>
      </c>
      <c r="AE18" s="20">
        <v>-611.36450000000002</v>
      </c>
      <c r="AF18" s="21">
        <v>1.0498251454744014</v>
      </c>
      <c r="AG18" s="20">
        <v>0</v>
      </c>
      <c r="AH18" s="21"/>
      <c r="AI18" s="22"/>
    </row>
    <row r="19" spans="1:35" ht="51" outlineLevel="1">
      <c r="A19" s="13" t="s">
        <v>24</v>
      </c>
      <c r="B19" s="9" t="s">
        <v>25</v>
      </c>
      <c r="C19" s="13" t="s">
        <v>24</v>
      </c>
      <c r="D19" s="13"/>
      <c r="E19" s="13"/>
      <c r="F19" s="10"/>
      <c r="G19" s="13"/>
      <c r="H19" s="13"/>
      <c r="I19" s="13"/>
      <c r="J19" s="13"/>
      <c r="K19" s="13"/>
      <c r="L19" s="13"/>
      <c r="M19" s="13"/>
      <c r="N19" s="13"/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9474.2975999999999</v>
      </c>
      <c r="Z19" s="14">
        <v>9474.2975999999999</v>
      </c>
      <c r="AA19" s="14">
        <v>0</v>
      </c>
      <c r="AB19" s="14">
        <v>9474.2975999999999</v>
      </c>
      <c r="AC19" s="43">
        <v>9874.9</v>
      </c>
      <c r="AD19" s="5">
        <v>9474.2975999999999</v>
      </c>
      <c r="AE19" s="5">
        <v>-9474.2975999999999</v>
      </c>
      <c r="AF19" s="6"/>
      <c r="AG19" s="5">
        <v>0</v>
      </c>
      <c r="AH19" s="6"/>
      <c r="AI19" s="2"/>
    </row>
    <row r="20" spans="1:35" ht="38.25" outlineLevel="1">
      <c r="A20" s="13" t="s">
        <v>26</v>
      </c>
      <c r="B20" s="9" t="s">
        <v>27</v>
      </c>
      <c r="C20" s="13" t="s">
        <v>26</v>
      </c>
      <c r="D20" s="13"/>
      <c r="E20" s="13"/>
      <c r="F20" s="10"/>
      <c r="G20" s="13"/>
      <c r="H20" s="13"/>
      <c r="I20" s="13"/>
      <c r="J20" s="13"/>
      <c r="K20" s="13"/>
      <c r="L20" s="13"/>
      <c r="M20" s="13"/>
      <c r="N20" s="13"/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46.890700000000002</v>
      </c>
      <c r="Z20" s="14">
        <v>46.890700000000002</v>
      </c>
      <c r="AA20" s="14">
        <v>0</v>
      </c>
      <c r="AB20" s="14">
        <v>46.890700000000002</v>
      </c>
      <c r="AC20" s="43">
        <v>-11.9</v>
      </c>
      <c r="AD20" s="5">
        <v>46.890700000000002</v>
      </c>
      <c r="AE20" s="5">
        <v>-46.890700000000002</v>
      </c>
      <c r="AF20" s="6"/>
      <c r="AG20" s="5">
        <v>0</v>
      </c>
      <c r="AH20" s="6"/>
      <c r="AI20" s="2"/>
    </row>
    <row r="21" spans="1:35" ht="51" outlineLevel="1">
      <c r="A21" s="13" t="s">
        <v>28</v>
      </c>
      <c r="B21" s="9" t="s">
        <v>29</v>
      </c>
      <c r="C21" s="13" t="s">
        <v>28</v>
      </c>
      <c r="D21" s="13"/>
      <c r="E21" s="13"/>
      <c r="F21" s="10"/>
      <c r="G21" s="13"/>
      <c r="H21" s="13"/>
      <c r="I21" s="13"/>
      <c r="J21" s="13"/>
      <c r="K21" s="13"/>
      <c r="L21" s="13"/>
      <c r="M21" s="13"/>
      <c r="N21" s="13"/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20.9297</v>
      </c>
      <c r="Z21" s="14">
        <v>20.9297</v>
      </c>
      <c r="AA21" s="14">
        <v>0</v>
      </c>
      <c r="AB21" s="14">
        <v>20.9297</v>
      </c>
      <c r="AC21" s="43">
        <v>14.4</v>
      </c>
      <c r="AD21" s="5">
        <v>20.9297</v>
      </c>
      <c r="AE21" s="5">
        <v>-20.9297</v>
      </c>
      <c r="AF21" s="6"/>
      <c r="AG21" s="5">
        <v>0</v>
      </c>
      <c r="AH21" s="6"/>
      <c r="AI21" s="2"/>
    </row>
    <row r="22" spans="1:35" ht="63.75" outlineLevel="1">
      <c r="A22" s="13" t="s">
        <v>30</v>
      </c>
      <c r="B22" s="9" t="s">
        <v>31</v>
      </c>
      <c r="C22" s="13" t="s">
        <v>30</v>
      </c>
      <c r="D22" s="13"/>
      <c r="E22" s="13"/>
      <c r="F22" s="10"/>
      <c r="G22" s="13"/>
      <c r="H22" s="13"/>
      <c r="I22" s="13"/>
      <c r="J22" s="13"/>
      <c r="K22" s="13"/>
      <c r="L22" s="13"/>
      <c r="M22" s="13"/>
      <c r="N22" s="13"/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19.313800000000001</v>
      </c>
      <c r="Z22" s="14">
        <v>19.313800000000001</v>
      </c>
      <c r="AA22" s="14">
        <v>0</v>
      </c>
      <c r="AB22" s="14">
        <v>19.313800000000001</v>
      </c>
      <c r="AC22" s="43">
        <v>27.4</v>
      </c>
      <c r="AD22" s="5">
        <v>19.313800000000001</v>
      </c>
      <c r="AE22" s="5">
        <v>-19.313800000000001</v>
      </c>
      <c r="AF22" s="6"/>
      <c r="AG22" s="5">
        <v>0</v>
      </c>
      <c r="AH22" s="6"/>
      <c r="AI22" s="2"/>
    </row>
    <row r="23" spans="1:35" ht="63.75" outlineLevel="1">
      <c r="A23" s="13"/>
      <c r="B23" s="9" t="s">
        <v>343</v>
      </c>
      <c r="C23" s="49" t="s">
        <v>344</v>
      </c>
      <c r="D23" s="13"/>
      <c r="E23" s="13"/>
      <c r="F23" s="10"/>
      <c r="G23" s="13"/>
      <c r="H23" s="13"/>
      <c r="I23" s="13"/>
      <c r="J23" s="13"/>
      <c r="K23" s="13"/>
      <c r="L23" s="13"/>
      <c r="M23" s="13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3">
        <v>0.1</v>
      </c>
      <c r="AD23" s="5"/>
      <c r="AE23" s="5"/>
      <c r="AF23" s="6"/>
      <c r="AG23" s="5"/>
      <c r="AH23" s="6"/>
      <c r="AI23" s="2"/>
    </row>
    <row r="24" spans="1:35" ht="38.25" outlineLevel="1">
      <c r="A24" s="13" t="s">
        <v>32</v>
      </c>
      <c r="B24" s="9" t="s">
        <v>33</v>
      </c>
      <c r="C24" s="13" t="s">
        <v>32</v>
      </c>
      <c r="D24" s="13"/>
      <c r="E24" s="13"/>
      <c r="F24" s="10"/>
      <c r="G24" s="13"/>
      <c r="H24" s="13"/>
      <c r="I24" s="13"/>
      <c r="J24" s="13"/>
      <c r="K24" s="13"/>
      <c r="L24" s="13"/>
      <c r="M24" s="13"/>
      <c r="N24" s="13"/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636.94389999999999</v>
      </c>
      <c r="Z24" s="14">
        <v>636.94389999999999</v>
      </c>
      <c r="AA24" s="14">
        <v>0</v>
      </c>
      <c r="AB24" s="14">
        <v>636.94389999999999</v>
      </c>
      <c r="AC24" s="43">
        <v>423.2</v>
      </c>
      <c r="AD24" s="5">
        <v>636.94389999999999</v>
      </c>
      <c r="AE24" s="5">
        <v>-636.94389999999999</v>
      </c>
      <c r="AF24" s="6"/>
      <c r="AG24" s="5">
        <v>0</v>
      </c>
      <c r="AH24" s="6"/>
      <c r="AI24" s="2"/>
    </row>
    <row r="25" spans="1:35" ht="25.5" outlineLevel="1">
      <c r="A25" s="13" t="s">
        <v>34</v>
      </c>
      <c r="B25" s="9" t="s">
        <v>35</v>
      </c>
      <c r="C25" s="13" t="s">
        <v>34</v>
      </c>
      <c r="D25" s="13"/>
      <c r="E25" s="13"/>
      <c r="F25" s="10"/>
      <c r="G25" s="13"/>
      <c r="H25" s="13"/>
      <c r="I25" s="13"/>
      <c r="J25" s="13"/>
      <c r="K25" s="13"/>
      <c r="L25" s="13"/>
      <c r="M25" s="13"/>
      <c r="N25" s="13"/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0.1106</v>
      </c>
      <c r="Z25" s="14">
        <v>0.1106</v>
      </c>
      <c r="AA25" s="14">
        <v>0</v>
      </c>
      <c r="AB25" s="14">
        <v>0.1106</v>
      </c>
      <c r="AC25" s="43">
        <v>0.4</v>
      </c>
      <c r="AD25" s="5">
        <v>0.1106</v>
      </c>
      <c r="AE25" s="5">
        <v>-0.1106</v>
      </c>
      <c r="AF25" s="6"/>
      <c r="AG25" s="5">
        <v>0</v>
      </c>
      <c r="AH25" s="6"/>
      <c r="AI25" s="2"/>
    </row>
    <row r="26" spans="1:35" ht="38.25" outlineLevel="1">
      <c r="A26" s="13" t="s">
        <v>36</v>
      </c>
      <c r="B26" s="9" t="s">
        <v>37</v>
      </c>
      <c r="C26" s="13" t="s">
        <v>36</v>
      </c>
      <c r="D26" s="13"/>
      <c r="E26" s="13"/>
      <c r="F26" s="10"/>
      <c r="G26" s="13"/>
      <c r="H26" s="13"/>
      <c r="I26" s="13"/>
      <c r="J26" s="13"/>
      <c r="K26" s="13"/>
      <c r="L26" s="13"/>
      <c r="M26" s="13"/>
      <c r="N26" s="13"/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0.1527</v>
      </c>
      <c r="Z26" s="14">
        <v>0.1527</v>
      </c>
      <c r="AA26" s="14">
        <v>0</v>
      </c>
      <c r="AB26" s="14">
        <v>0.1527</v>
      </c>
      <c r="AC26" s="43">
        <v>0.5</v>
      </c>
      <c r="AD26" s="5">
        <v>0.1527</v>
      </c>
      <c r="AE26" s="5">
        <v>-0.1527</v>
      </c>
      <c r="AF26" s="6"/>
      <c r="AG26" s="5">
        <v>0</v>
      </c>
      <c r="AH26" s="6"/>
      <c r="AI26" s="2"/>
    </row>
    <row r="27" spans="1:35" ht="63.75" outlineLevel="1">
      <c r="A27" s="13" t="s">
        <v>38</v>
      </c>
      <c r="B27" s="9" t="s">
        <v>39</v>
      </c>
      <c r="C27" s="13" t="s">
        <v>38</v>
      </c>
      <c r="D27" s="13"/>
      <c r="E27" s="13"/>
      <c r="F27" s="10"/>
      <c r="G27" s="13"/>
      <c r="H27" s="13"/>
      <c r="I27" s="13"/>
      <c r="J27" s="13"/>
      <c r="K27" s="13"/>
      <c r="L27" s="13"/>
      <c r="M27" s="13"/>
      <c r="N27" s="13"/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41.798000000000002</v>
      </c>
      <c r="Z27" s="14">
        <v>41.798000000000002</v>
      </c>
      <c r="AA27" s="14">
        <v>0</v>
      </c>
      <c r="AB27" s="14">
        <v>41.798000000000002</v>
      </c>
      <c r="AC27" s="43">
        <v>121</v>
      </c>
      <c r="AD27" s="5">
        <v>41.798000000000002</v>
      </c>
      <c r="AE27" s="5">
        <v>-41.798000000000002</v>
      </c>
      <c r="AF27" s="6"/>
      <c r="AG27" s="5">
        <v>0</v>
      </c>
      <c r="AH27" s="6"/>
      <c r="AI27" s="2"/>
    </row>
    <row r="28" spans="1:35" ht="51" outlineLevel="1">
      <c r="A28" s="13"/>
      <c r="B28" s="9" t="s">
        <v>345</v>
      </c>
      <c r="C28" s="49" t="s">
        <v>346</v>
      </c>
      <c r="D28" s="13"/>
      <c r="E28" s="13"/>
      <c r="F28" s="10"/>
      <c r="G28" s="13"/>
      <c r="H28" s="13"/>
      <c r="I28" s="13"/>
      <c r="J28" s="13"/>
      <c r="K28" s="13"/>
      <c r="L28" s="13"/>
      <c r="M28" s="13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43">
        <v>469.2</v>
      </c>
      <c r="AD28" s="5"/>
      <c r="AE28" s="5"/>
      <c r="AF28" s="6"/>
      <c r="AG28" s="5"/>
      <c r="AH28" s="6"/>
      <c r="AI28" s="2"/>
    </row>
    <row r="29" spans="1:35" outlineLevel="1">
      <c r="A29" s="13" t="s">
        <v>40</v>
      </c>
      <c r="B29" s="9" t="s">
        <v>41</v>
      </c>
      <c r="C29" s="13" t="s">
        <v>40</v>
      </c>
      <c r="D29" s="13"/>
      <c r="E29" s="13"/>
      <c r="F29" s="10"/>
      <c r="G29" s="13"/>
      <c r="H29" s="13"/>
      <c r="I29" s="13"/>
      <c r="J29" s="13"/>
      <c r="K29" s="13"/>
      <c r="L29" s="13"/>
      <c r="M29" s="13"/>
      <c r="N29" s="13"/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571.2183</v>
      </c>
      <c r="Z29" s="14">
        <v>571.2183</v>
      </c>
      <c r="AA29" s="14">
        <v>0</v>
      </c>
      <c r="AB29" s="14">
        <v>571.2183</v>
      </c>
      <c r="AC29" s="43">
        <v>2649.2</v>
      </c>
      <c r="AD29" s="5">
        <v>571.2183</v>
      </c>
      <c r="AE29" s="5">
        <v>-571.2183</v>
      </c>
      <c r="AF29" s="6"/>
      <c r="AG29" s="5">
        <v>0</v>
      </c>
      <c r="AH29" s="6"/>
      <c r="AI29" s="2"/>
    </row>
    <row r="30" spans="1:35" outlineLevel="1">
      <c r="A30" s="13" t="s">
        <v>42</v>
      </c>
      <c r="B30" s="9" t="s">
        <v>41</v>
      </c>
      <c r="C30" s="13" t="s">
        <v>42</v>
      </c>
      <c r="D30" s="13"/>
      <c r="E30" s="13"/>
      <c r="F30" s="10"/>
      <c r="G30" s="13"/>
      <c r="H30" s="13"/>
      <c r="I30" s="13"/>
      <c r="J30" s="13"/>
      <c r="K30" s="13"/>
      <c r="L30" s="13"/>
      <c r="M30" s="13"/>
      <c r="N30" s="13"/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0.94720000000000004</v>
      </c>
      <c r="Z30" s="14">
        <v>0.94720000000000004</v>
      </c>
      <c r="AA30" s="14">
        <v>0</v>
      </c>
      <c r="AB30" s="14">
        <v>0.94720000000000004</v>
      </c>
      <c r="AC30" s="43">
        <v>15.4</v>
      </c>
      <c r="AD30" s="5">
        <v>0.94720000000000004</v>
      </c>
      <c r="AE30" s="5">
        <v>-0.94720000000000004</v>
      </c>
      <c r="AF30" s="6"/>
      <c r="AG30" s="5">
        <v>0</v>
      </c>
      <c r="AH30" s="6"/>
      <c r="AI30" s="2"/>
    </row>
    <row r="31" spans="1:35" outlineLevel="1">
      <c r="A31" s="13" t="s">
        <v>43</v>
      </c>
      <c r="B31" s="9" t="s">
        <v>41</v>
      </c>
      <c r="C31" s="13" t="s">
        <v>43</v>
      </c>
      <c r="D31" s="13"/>
      <c r="E31" s="13"/>
      <c r="F31" s="10"/>
      <c r="G31" s="13"/>
      <c r="H31" s="13"/>
      <c r="I31" s="13"/>
      <c r="J31" s="13"/>
      <c r="K31" s="13"/>
      <c r="L31" s="13"/>
      <c r="M31" s="13"/>
      <c r="N31" s="13"/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0.28899999999999998</v>
      </c>
      <c r="Z31" s="14">
        <v>0.28899999999999998</v>
      </c>
      <c r="AA31" s="14">
        <v>0</v>
      </c>
      <c r="AB31" s="14">
        <v>0.28899999999999998</v>
      </c>
      <c r="AC31" s="43">
        <v>0.1</v>
      </c>
      <c r="AD31" s="5">
        <v>0.28899999999999998</v>
      </c>
      <c r="AE31" s="5">
        <v>-0.28899999999999998</v>
      </c>
      <c r="AF31" s="6"/>
      <c r="AG31" s="5">
        <v>0</v>
      </c>
      <c r="AH31" s="6"/>
      <c r="AI31" s="2"/>
    </row>
    <row r="32" spans="1:35" ht="25.5" outlineLevel="1">
      <c r="A32" s="13" t="s">
        <v>45</v>
      </c>
      <c r="B32" s="9" t="s">
        <v>44</v>
      </c>
      <c r="C32" s="13" t="s">
        <v>45</v>
      </c>
      <c r="D32" s="13"/>
      <c r="E32" s="13"/>
      <c r="F32" s="10"/>
      <c r="G32" s="13"/>
      <c r="H32" s="13"/>
      <c r="I32" s="13"/>
      <c r="J32" s="13"/>
      <c r="K32" s="13"/>
      <c r="L32" s="13"/>
      <c r="M32" s="13"/>
      <c r="N32" s="13"/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76.686400000000006</v>
      </c>
      <c r="Z32" s="14">
        <v>76.686400000000006</v>
      </c>
      <c r="AA32" s="14">
        <v>0</v>
      </c>
      <c r="AB32" s="14">
        <v>76.686400000000006</v>
      </c>
      <c r="AC32" s="43">
        <v>116.8</v>
      </c>
      <c r="AD32" s="5">
        <v>76.686400000000006</v>
      </c>
      <c r="AE32" s="5">
        <v>-76.686400000000006</v>
      </c>
      <c r="AF32" s="6"/>
      <c r="AG32" s="5">
        <v>0</v>
      </c>
      <c r="AH32" s="6"/>
      <c r="AI32" s="2"/>
    </row>
    <row r="33" spans="1:35" ht="25.5" outlineLevel="1">
      <c r="A33" s="13" t="s">
        <v>46</v>
      </c>
      <c r="B33" s="9" t="s">
        <v>44</v>
      </c>
      <c r="C33" s="13" t="s">
        <v>46</v>
      </c>
      <c r="D33" s="13"/>
      <c r="E33" s="13"/>
      <c r="F33" s="10"/>
      <c r="G33" s="13"/>
      <c r="H33" s="13"/>
      <c r="I33" s="13"/>
      <c r="J33" s="13"/>
      <c r="K33" s="13"/>
      <c r="L33" s="13"/>
      <c r="M33" s="13"/>
      <c r="N33" s="13"/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0.40899999999999997</v>
      </c>
      <c r="Z33" s="14">
        <v>0.40899999999999997</v>
      </c>
      <c r="AA33" s="14">
        <v>0</v>
      </c>
      <c r="AB33" s="14">
        <v>0.40899999999999997</v>
      </c>
      <c r="AC33" s="43">
        <v>2</v>
      </c>
      <c r="AD33" s="5">
        <v>0.40899999999999997</v>
      </c>
      <c r="AE33" s="5">
        <v>-0.40899999999999997</v>
      </c>
      <c r="AF33" s="6"/>
      <c r="AG33" s="5">
        <v>0</v>
      </c>
      <c r="AH33" s="6"/>
      <c r="AI33" s="2"/>
    </row>
    <row r="34" spans="1:35" ht="25.5" outlineLevel="1">
      <c r="A34" s="13" t="s">
        <v>47</v>
      </c>
      <c r="B34" s="9" t="s">
        <v>48</v>
      </c>
      <c r="C34" s="13" t="s">
        <v>47</v>
      </c>
      <c r="D34" s="13"/>
      <c r="E34" s="13"/>
      <c r="F34" s="10"/>
      <c r="G34" s="13"/>
      <c r="H34" s="13"/>
      <c r="I34" s="13"/>
      <c r="J34" s="13"/>
      <c r="K34" s="13"/>
      <c r="L34" s="13"/>
      <c r="M34" s="13"/>
      <c r="N34" s="13"/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193.3297</v>
      </c>
      <c r="Z34" s="14">
        <v>193.3297</v>
      </c>
      <c r="AA34" s="14">
        <v>0</v>
      </c>
      <c r="AB34" s="14">
        <v>193.3297</v>
      </c>
      <c r="AC34" s="43">
        <v>-3</v>
      </c>
      <c r="AD34" s="5">
        <v>193.3297</v>
      </c>
      <c r="AE34" s="5">
        <v>-193.3297</v>
      </c>
      <c r="AF34" s="6"/>
      <c r="AG34" s="5">
        <v>0</v>
      </c>
      <c r="AH34" s="6"/>
      <c r="AI34" s="2"/>
    </row>
    <row r="35" spans="1:35" ht="25.5" outlineLevel="1">
      <c r="A35" s="13" t="s">
        <v>49</v>
      </c>
      <c r="B35" s="9" t="s">
        <v>50</v>
      </c>
      <c r="C35" s="13" t="s">
        <v>49</v>
      </c>
      <c r="D35" s="13"/>
      <c r="E35" s="13"/>
      <c r="F35" s="10"/>
      <c r="G35" s="13"/>
      <c r="H35" s="13"/>
      <c r="I35" s="13"/>
      <c r="J35" s="13"/>
      <c r="K35" s="13"/>
      <c r="L35" s="13"/>
      <c r="M35" s="13"/>
      <c r="N35" s="13"/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6.1989999999999998</v>
      </c>
      <c r="Z35" s="14">
        <v>6.1989999999999998</v>
      </c>
      <c r="AA35" s="14">
        <v>0</v>
      </c>
      <c r="AB35" s="14">
        <v>6.1989999999999998</v>
      </c>
      <c r="AC35" s="43">
        <v>0.2</v>
      </c>
      <c r="AD35" s="5">
        <v>6.1989999999999998</v>
      </c>
      <c r="AE35" s="5">
        <v>-6.1989999999999998</v>
      </c>
      <c r="AF35" s="6"/>
      <c r="AG35" s="5">
        <v>0</v>
      </c>
      <c r="AH35" s="6"/>
      <c r="AI35" s="2"/>
    </row>
    <row r="36" spans="1:35" ht="25.5" outlineLevel="1">
      <c r="A36" s="13"/>
      <c r="B36" s="9" t="s">
        <v>347</v>
      </c>
      <c r="C36" s="49" t="s">
        <v>348</v>
      </c>
      <c r="D36" s="13"/>
      <c r="E36" s="13"/>
      <c r="F36" s="10"/>
      <c r="G36" s="13"/>
      <c r="H36" s="13"/>
      <c r="I36" s="13"/>
      <c r="J36" s="13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43">
        <v>1</v>
      </c>
      <c r="AD36" s="5"/>
      <c r="AE36" s="5"/>
      <c r="AF36" s="6"/>
      <c r="AG36" s="5"/>
      <c r="AH36" s="6"/>
      <c r="AI36" s="2"/>
    </row>
    <row r="37" spans="1:35" ht="25.5" outlineLevel="1">
      <c r="A37" s="13" t="s">
        <v>51</v>
      </c>
      <c r="B37" s="9" t="s">
        <v>52</v>
      </c>
      <c r="C37" s="13" t="s">
        <v>51</v>
      </c>
      <c r="D37" s="13"/>
      <c r="E37" s="13"/>
      <c r="F37" s="10"/>
      <c r="G37" s="13"/>
      <c r="H37" s="13"/>
      <c r="I37" s="13"/>
      <c r="J37" s="13"/>
      <c r="K37" s="13"/>
      <c r="L37" s="13"/>
      <c r="M37" s="13"/>
      <c r="N37" s="13"/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58.865099999999998</v>
      </c>
      <c r="Z37" s="14">
        <v>58.865099999999998</v>
      </c>
      <c r="AA37" s="14">
        <v>0</v>
      </c>
      <c r="AB37" s="14">
        <v>58.865099999999998</v>
      </c>
      <c r="AC37" s="43">
        <v>-1</v>
      </c>
      <c r="AD37" s="5">
        <v>58.865099999999998</v>
      </c>
      <c r="AE37" s="5">
        <v>-58.865099999999998</v>
      </c>
      <c r="AF37" s="6"/>
      <c r="AG37" s="5">
        <v>0</v>
      </c>
      <c r="AH37" s="6"/>
      <c r="AI37" s="2"/>
    </row>
    <row r="38" spans="1:35" outlineLevel="1">
      <c r="A38" s="13" t="s">
        <v>53</v>
      </c>
      <c r="B38" s="9" t="s">
        <v>54</v>
      </c>
      <c r="C38" s="13" t="s">
        <v>53</v>
      </c>
      <c r="D38" s="13"/>
      <c r="E38" s="13"/>
      <c r="F38" s="10"/>
      <c r="G38" s="13"/>
      <c r="H38" s="13"/>
      <c r="I38" s="13"/>
      <c r="J38" s="13"/>
      <c r="K38" s="13"/>
      <c r="L38" s="13"/>
      <c r="M38" s="13"/>
      <c r="N38" s="13"/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4.3844000000000003</v>
      </c>
      <c r="Z38" s="14">
        <v>4.3844000000000003</v>
      </c>
      <c r="AA38" s="14">
        <v>0</v>
      </c>
      <c r="AB38" s="14">
        <v>4.3844000000000003</v>
      </c>
      <c r="AC38" s="43">
        <v>-4.4000000000000004</v>
      </c>
      <c r="AD38" s="5">
        <v>4.3844000000000003</v>
      </c>
      <c r="AE38" s="5">
        <v>-4.3844000000000003</v>
      </c>
      <c r="AF38" s="6"/>
      <c r="AG38" s="5">
        <v>0</v>
      </c>
      <c r="AH38" s="6"/>
      <c r="AI38" s="2"/>
    </row>
    <row r="39" spans="1:35" ht="38.25" outlineLevel="1">
      <c r="A39" s="13" t="s">
        <v>55</v>
      </c>
      <c r="B39" s="9" t="s">
        <v>56</v>
      </c>
      <c r="C39" s="13" t="s">
        <v>55</v>
      </c>
      <c r="D39" s="13"/>
      <c r="E39" s="13"/>
      <c r="F39" s="10"/>
      <c r="G39" s="13"/>
      <c r="H39" s="13"/>
      <c r="I39" s="13"/>
      <c r="J39" s="13"/>
      <c r="K39" s="13"/>
      <c r="L39" s="13"/>
      <c r="M39" s="13"/>
      <c r="N39" s="13"/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242.53579999999999</v>
      </c>
      <c r="Z39" s="14">
        <v>242.53579999999999</v>
      </c>
      <c r="AA39" s="14">
        <v>0</v>
      </c>
      <c r="AB39" s="14">
        <v>242.53579999999999</v>
      </c>
      <c r="AC39" s="43">
        <v>244.4</v>
      </c>
      <c r="AD39" s="5">
        <v>242.53579999999999</v>
      </c>
      <c r="AE39" s="5">
        <v>-242.53579999999999</v>
      </c>
      <c r="AF39" s="6"/>
      <c r="AG39" s="5">
        <v>0</v>
      </c>
      <c r="AH39" s="6"/>
      <c r="AI39" s="2"/>
    </row>
    <row r="40" spans="1:35" ht="25.5" outlineLevel="1">
      <c r="A40" s="13" t="s">
        <v>57</v>
      </c>
      <c r="B40" s="9" t="s">
        <v>58</v>
      </c>
      <c r="C40" s="13" t="s">
        <v>57</v>
      </c>
      <c r="D40" s="13"/>
      <c r="E40" s="13"/>
      <c r="F40" s="10"/>
      <c r="G40" s="13"/>
      <c r="H40" s="13"/>
      <c r="I40" s="13"/>
      <c r="J40" s="13"/>
      <c r="K40" s="13"/>
      <c r="L40" s="13"/>
      <c r="M40" s="13"/>
      <c r="N40" s="13"/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1.6616</v>
      </c>
      <c r="Z40" s="14">
        <v>1.6616</v>
      </c>
      <c r="AA40" s="14">
        <v>0</v>
      </c>
      <c r="AB40" s="14">
        <v>1.6616</v>
      </c>
      <c r="AC40" s="43">
        <v>1.9</v>
      </c>
      <c r="AD40" s="5">
        <v>1.6616</v>
      </c>
      <c r="AE40" s="5">
        <v>-1.6616</v>
      </c>
      <c r="AF40" s="6"/>
      <c r="AG40" s="5">
        <v>0</v>
      </c>
      <c r="AH40" s="6"/>
      <c r="AI40" s="2"/>
    </row>
    <row r="41" spans="1:35" ht="25.5" outlineLevel="1">
      <c r="A41" s="13" t="s">
        <v>59</v>
      </c>
      <c r="B41" s="9" t="s">
        <v>60</v>
      </c>
      <c r="C41" s="13" t="s">
        <v>59</v>
      </c>
      <c r="D41" s="13"/>
      <c r="E41" s="13"/>
      <c r="F41" s="10"/>
      <c r="G41" s="13"/>
      <c r="H41" s="13"/>
      <c r="I41" s="13"/>
      <c r="J41" s="13"/>
      <c r="K41" s="13"/>
      <c r="L41" s="13"/>
      <c r="M41" s="13"/>
      <c r="N41" s="13"/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1212.2829999999999</v>
      </c>
      <c r="Z41" s="14">
        <v>1212.2829999999999</v>
      </c>
      <c r="AA41" s="14">
        <v>0</v>
      </c>
      <c r="AB41" s="14">
        <v>1212.2829999999999</v>
      </c>
      <c r="AC41" s="43">
        <v>284.10000000000002</v>
      </c>
      <c r="AD41" s="5">
        <v>1212.2829999999999</v>
      </c>
      <c r="AE41" s="5">
        <v>-1212.2829999999999</v>
      </c>
      <c r="AF41" s="6"/>
      <c r="AG41" s="5">
        <v>0</v>
      </c>
      <c r="AH41" s="6"/>
      <c r="AI41" s="2"/>
    </row>
    <row r="42" spans="1:35" outlineLevel="1">
      <c r="A42" s="13" t="s">
        <v>61</v>
      </c>
      <c r="B42" s="9" t="s">
        <v>62</v>
      </c>
      <c r="C42" s="13" t="s">
        <v>61</v>
      </c>
      <c r="D42" s="13"/>
      <c r="E42" s="13"/>
      <c r="F42" s="10"/>
      <c r="G42" s="13"/>
      <c r="H42" s="13"/>
      <c r="I42" s="13"/>
      <c r="J42" s="13"/>
      <c r="K42" s="13"/>
      <c r="L42" s="13"/>
      <c r="M42" s="13"/>
      <c r="N42" s="13"/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9.0048999999999992</v>
      </c>
      <c r="Z42" s="14">
        <v>9.0048999999999992</v>
      </c>
      <c r="AA42" s="14">
        <v>0</v>
      </c>
      <c r="AB42" s="14">
        <v>9.0048999999999992</v>
      </c>
      <c r="AC42" s="43">
        <v>0.2</v>
      </c>
      <c r="AD42" s="5">
        <v>9.0048999999999992</v>
      </c>
      <c r="AE42" s="5">
        <v>-9.0048999999999992</v>
      </c>
      <c r="AF42" s="6"/>
      <c r="AG42" s="5">
        <v>0</v>
      </c>
      <c r="AH42" s="6"/>
      <c r="AI42" s="2"/>
    </row>
    <row r="43" spans="1:35" ht="25.5" outlineLevel="1">
      <c r="A43" s="13" t="s">
        <v>64</v>
      </c>
      <c r="B43" s="9" t="s">
        <v>63</v>
      </c>
      <c r="C43" s="13" t="s">
        <v>64</v>
      </c>
      <c r="D43" s="13"/>
      <c r="E43" s="13"/>
      <c r="F43" s="10"/>
      <c r="G43" s="13"/>
      <c r="H43" s="13"/>
      <c r="I43" s="13"/>
      <c r="J43" s="13"/>
      <c r="K43" s="13"/>
      <c r="L43" s="13"/>
      <c r="M43" s="13"/>
      <c r="N43" s="13"/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265.35359999999997</v>
      </c>
      <c r="Z43" s="14">
        <v>265.35359999999997</v>
      </c>
      <c r="AA43" s="14">
        <v>0</v>
      </c>
      <c r="AB43" s="14">
        <v>265.35359999999997</v>
      </c>
      <c r="AC43" s="43">
        <v>275.8</v>
      </c>
      <c r="AD43" s="5">
        <v>265.35359999999997</v>
      </c>
      <c r="AE43" s="5">
        <v>-265.35359999999997</v>
      </c>
      <c r="AF43" s="6"/>
      <c r="AG43" s="5">
        <v>0</v>
      </c>
      <c r="AH43" s="6"/>
      <c r="AI43" s="2"/>
    </row>
    <row r="44" spans="1:35" ht="25.5" outlineLevel="1">
      <c r="A44" s="13"/>
      <c r="B44" s="9" t="s">
        <v>349</v>
      </c>
      <c r="C44" s="49" t="s">
        <v>358</v>
      </c>
      <c r="D44" s="13"/>
      <c r="E44" s="13"/>
      <c r="F44" s="10"/>
      <c r="G44" s="13"/>
      <c r="H44" s="13"/>
      <c r="I44" s="13"/>
      <c r="J44" s="13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43">
        <v>2.2999999999999998</v>
      </c>
      <c r="AD44" s="5"/>
      <c r="AE44" s="5"/>
      <c r="AF44" s="6"/>
      <c r="AG44" s="5"/>
      <c r="AH44" s="6"/>
      <c r="AI44" s="2"/>
    </row>
    <row r="45" spans="1:35" ht="25.5" outlineLevel="1">
      <c r="A45" s="13"/>
      <c r="B45" s="9" t="s">
        <v>350</v>
      </c>
      <c r="C45" s="49" t="s">
        <v>351</v>
      </c>
      <c r="D45" s="13"/>
      <c r="E45" s="13"/>
      <c r="F45" s="10"/>
      <c r="G45" s="13"/>
      <c r="H45" s="13"/>
      <c r="I45" s="13"/>
      <c r="J45" s="13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43">
        <v>-0.4</v>
      </c>
      <c r="AD45" s="5"/>
      <c r="AE45" s="5"/>
      <c r="AF45" s="6"/>
      <c r="AG45" s="5"/>
      <c r="AH45" s="6"/>
      <c r="AI45" s="2"/>
    </row>
    <row r="46" spans="1:35" s="23" customFormat="1">
      <c r="A46" s="17" t="s">
        <v>65</v>
      </c>
      <c r="B46" s="18" t="s">
        <v>66</v>
      </c>
      <c r="C46" s="17" t="s">
        <v>65</v>
      </c>
      <c r="D46" s="17"/>
      <c r="E46" s="17"/>
      <c r="F46" s="19"/>
      <c r="G46" s="17"/>
      <c r="H46" s="17"/>
      <c r="I46" s="17"/>
      <c r="J46" s="17"/>
      <c r="K46" s="17"/>
      <c r="L46" s="17"/>
      <c r="M46" s="17"/>
      <c r="N46" s="17"/>
      <c r="O46" s="14">
        <v>0</v>
      </c>
      <c r="P46" s="14">
        <v>6.21</v>
      </c>
      <c r="Q46" s="14">
        <v>-2.1</v>
      </c>
      <c r="R46" s="14">
        <v>4.1100000000000003</v>
      </c>
      <c r="S46" s="14">
        <v>4.1100000000000003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4.51</v>
      </c>
      <c r="Z46" s="14">
        <v>4.51</v>
      </c>
      <c r="AA46" s="14">
        <v>0</v>
      </c>
      <c r="AB46" s="14">
        <v>4.51</v>
      </c>
      <c r="AC46" s="42">
        <f>SUM(AC47:AC48)</f>
        <v>0.8</v>
      </c>
      <c r="AD46" s="20">
        <v>4.51</v>
      </c>
      <c r="AE46" s="20">
        <v>-0.4</v>
      </c>
      <c r="AF46" s="21">
        <v>1.0973236009732359</v>
      </c>
      <c r="AG46" s="20">
        <v>0</v>
      </c>
      <c r="AH46" s="21"/>
      <c r="AI46" s="22"/>
    </row>
    <row r="47" spans="1:35" ht="41.25" customHeight="1" outlineLevel="1">
      <c r="A47" s="13" t="s">
        <v>67</v>
      </c>
      <c r="B47" s="9" t="s">
        <v>353</v>
      </c>
      <c r="C47" s="49" t="s">
        <v>354</v>
      </c>
      <c r="D47" s="13"/>
      <c r="E47" s="13"/>
      <c r="F47" s="10"/>
      <c r="G47" s="13"/>
      <c r="H47" s="13"/>
      <c r="I47" s="13"/>
      <c r="J47" s="13"/>
      <c r="K47" s="13"/>
      <c r="L47" s="13"/>
      <c r="M47" s="13"/>
      <c r="N47" s="13"/>
      <c r="O47" s="14">
        <v>0</v>
      </c>
      <c r="P47" s="14">
        <v>3.2</v>
      </c>
      <c r="Q47" s="14">
        <v>0</v>
      </c>
      <c r="R47" s="14">
        <v>3.2</v>
      </c>
      <c r="S47" s="14">
        <v>3.2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43">
        <v>0.5</v>
      </c>
      <c r="AD47" s="5">
        <v>0</v>
      </c>
      <c r="AE47" s="5">
        <v>3.2</v>
      </c>
      <c r="AF47" s="6">
        <v>0</v>
      </c>
      <c r="AG47" s="5">
        <v>0</v>
      </c>
      <c r="AH47" s="6"/>
      <c r="AI47" s="2"/>
    </row>
    <row r="48" spans="1:35" ht="51" outlineLevel="1">
      <c r="A48" s="13" t="s">
        <v>69</v>
      </c>
      <c r="B48" s="9" t="s">
        <v>352</v>
      </c>
      <c r="C48" s="49" t="s">
        <v>355</v>
      </c>
      <c r="D48" s="13"/>
      <c r="E48" s="13"/>
      <c r="F48" s="10"/>
      <c r="G48" s="13"/>
      <c r="H48" s="13"/>
      <c r="I48" s="13"/>
      <c r="J48" s="13"/>
      <c r="K48" s="13"/>
      <c r="L48" s="13"/>
      <c r="M48" s="13"/>
      <c r="N48" s="13"/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0.5</v>
      </c>
      <c r="Z48" s="14">
        <v>0.5</v>
      </c>
      <c r="AA48" s="14">
        <v>0</v>
      </c>
      <c r="AB48" s="14">
        <v>0.5</v>
      </c>
      <c r="AC48" s="43">
        <v>0.3</v>
      </c>
      <c r="AD48" s="5">
        <v>0.5</v>
      </c>
      <c r="AE48" s="5">
        <v>-0.5</v>
      </c>
      <c r="AF48" s="6"/>
      <c r="AG48" s="5">
        <v>0</v>
      </c>
      <c r="AH48" s="6"/>
      <c r="AI48" s="2"/>
    </row>
    <row r="49" spans="1:35" s="23" customFormat="1" ht="25.5">
      <c r="A49" s="17" t="s">
        <v>70</v>
      </c>
      <c r="B49" s="18" t="s">
        <v>71</v>
      </c>
      <c r="C49" s="17" t="s">
        <v>70</v>
      </c>
      <c r="D49" s="17"/>
      <c r="E49" s="17"/>
      <c r="F49" s="19"/>
      <c r="G49" s="17"/>
      <c r="H49" s="17"/>
      <c r="I49" s="17"/>
      <c r="J49" s="17"/>
      <c r="K49" s="17"/>
      <c r="L49" s="17"/>
      <c r="M49" s="17"/>
      <c r="N49" s="17"/>
      <c r="O49" s="14">
        <v>0</v>
      </c>
      <c r="P49" s="14">
        <v>0</v>
      </c>
      <c r="Q49" s="14">
        <v>482.3</v>
      </c>
      <c r="R49" s="14">
        <v>482.3</v>
      </c>
      <c r="S49" s="14">
        <v>482.3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482.3997</v>
      </c>
      <c r="Z49" s="14">
        <v>482.3997</v>
      </c>
      <c r="AA49" s="14">
        <v>0</v>
      </c>
      <c r="AB49" s="14">
        <v>482.3997</v>
      </c>
      <c r="AC49" s="42">
        <f>SUM(AC50:AC51)</f>
        <v>400</v>
      </c>
      <c r="AD49" s="20">
        <v>482.3997</v>
      </c>
      <c r="AE49" s="20">
        <v>-9.9699999999999997E-2</v>
      </c>
      <c r="AF49" s="21">
        <v>1.0002067178104914</v>
      </c>
      <c r="AG49" s="20">
        <v>0</v>
      </c>
      <c r="AH49" s="21"/>
      <c r="AI49" s="22"/>
    </row>
    <row r="50" spans="1:35" s="23" customFormat="1" ht="51">
      <c r="A50" s="17"/>
      <c r="B50" s="9" t="s">
        <v>356</v>
      </c>
      <c r="C50" s="49" t="s">
        <v>357</v>
      </c>
      <c r="D50" s="17"/>
      <c r="E50" s="17"/>
      <c r="F50" s="19"/>
      <c r="G50" s="17"/>
      <c r="H50" s="17"/>
      <c r="I50" s="17"/>
      <c r="J50" s="17"/>
      <c r="K50" s="17"/>
      <c r="L50" s="17"/>
      <c r="M50" s="17"/>
      <c r="N50" s="17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43">
        <v>50</v>
      </c>
      <c r="AD50" s="20"/>
      <c r="AE50" s="20"/>
      <c r="AF50" s="21"/>
      <c r="AG50" s="20"/>
      <c r="AH50" s="21"/>
      <c r="AI50" s="22"/>
    </row>
    <row r="51" spans="1:35" ht="51" outlineLevel="1">
      <c r="A51" s="13" t="s">
        <v>72</v>
      </c>
      <c r="B51" s="9" t="s">
        <v>73</v>
      </c>
      <c r="C51" s="13" t="s">
        <v>72</v>
      </c>
      <c r="D51" s="13"/>
      <c r="E51" s="13"/>
      <c r="F51" s="10"/>
      <c r="G51" s="13"/>
      <c r="H51" s="13"/>
      <c r="I51" s="13"/>
      <c r="J51" s="13"/>
      <c r="K51" s="13"/>
      <c r="L51" s="13"/>
      <c r="M51" s="13"/>
      <c r="N51" s="13"/>
      <c r="O51" s="14">
        <v>0</v>
      </c>
      <c r="P51" s="14">
        <v>0</v>
      </c>
      <c r="Q51" s="14">
        <v>482.3</v>
      </c>
      <c r="R51" s="14">
        <v>482.3</v>
      </c>
      <c r="S51" s="14">
        <v>482.3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482.3997</v>
      </c>
      <c r="Z51" s="14">
        <v>482.3997</v>
      </c>
      <c r="AA51" s="14">
        <v>0</v>
      </c>
      <c r="AB51" s="14">
        <v>482.3997</v>
      </c>
      <c r="AC51" s="43">
        <v>350</v>
      </c>
      <c r="AD51" s="5">
        <v>482.3997</v>
      </c>
      <c r="AE51" s="5">
        <v>-9.9699999999999997E-2</v>
      </c>
      <c r="AF51" s="6">
        <v>1.0002067178104914</v>
      </c>
      <c r="AG51" s="5">
        <v>0</v>
      </c>
      <c r="AH51" s="6"/>
      <c r="AI51" s="2"/>
    </row>
    <row r="52" spans="1:35" s="23" customFormat="1">
      <c r="A52" s="17" t="s">
        <v>74</v>
      </c>
      <c r="B52" s="18" t="s">
        <v>75</v>
      </c>
      <c r="C52" s="17" t="s">
        <v>74</v>
      </c>
      <c r="D52" s="17"/>
      <c r="E52" s="17"/>
      <c r="F52" s="19"/>
      <c r="G52" s="17"/>
      <c r="H52" s="17"/>
      <c r="I52" s="17"/>
      <c r="J52" s="17"/>
      <c r="K52" s="17"/>
      <c r="L52" s="17"/>
      <c r="M52" s="17"/>
      <c r="N52" s="17"/>
      <c r="O52" s="14">
        <v>0</v>
      </c>
      <c r="P52" s="14">
        <v>21.645</v>
      </c>
      <c r="Q52" s="14">
        <v>34.1</v>
      </c>
      <c r="R52" s="14">
        <v>55.744999999999997</v>
      </c>
      <c r="S52" s="14">
        <v>55.744999999999997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58.65</v>
      </c>
      <c r="Z52" s="14">
        <v>58.65</v>
      </c>
      <c r="AA52" s="14">
        <v>0</v>
      </c>
      <c r="AB52" s="14">
        <v>58.65</v>
      </c>
      <c r="AC52" s="42">
        <f>SUM(AC53:AC63)</f>
        <v>239</v>
      </c>
      <c r="AD52" s="20">
        <v>58.65</v>
      </c>
      <c r="AE52" s="20">
        <v>-2.9049999999999998</v>
      </c>
      <c r="AF52" s="21">
        <v>1.0521122970670016</v>
      </c>
      <c r="AG52" s="20">
        <v>0</v>
      </c>
      <c r="AH52" s="21"/>
      <c r="AI52" s="22"/>
    </row>
    <row r="53" spans="1:35" ht="38.25" outlineLevel="1">
      <c r="A53" s="13" t="s">
        <v>76</v>
      </c>
      <c r="B53" s="9" t="s">
        <v>68</v>
      </c>
      <c r="C53" s="13" t="s">
        <v>76</v>
      </c>
      <c r="D53" s="13"/>
      <c r="E53" s="13"/>
      <c r="F53" s="10"/>
      <c r="G53" s="13"/>
      <c r="H53" s="13"/>
      <c r="I53" s="13"/>
      <c r="J53" s="13"/>
      <c r="K53" s="13"/>
      <c r="L53" s="13"/>
      <c r="M53" s="13"/>
      <c r="N53" s="13"/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5</v>
      </c>
      <c r="Z53" s="14">
        <v>5</v>
      </c>
      <c r="AA53" s="14">
        <v>0</v>
      </c>
      <c r="AB53" s="14">
        <v>5</v>
      </c>
      <c r="AC53" s="43">
        <v>2.5</v>
      </c>
      <c r="AD53" s="5">
        <v>5</v>
      </c>
      <c r="AE53" s="5">
        <v>-5</v>
      </c>
      <c r="AF53" s="6"/>
      <c r="AG53" s="5">
        <v>0</v>
      </c>
      <c r="AH53" s="6"/>
      <c r="AI53" s="2"/>
    </row>
    <row r="54" spans="1:35" ht="51" outlineLevel="1">
      <c r="A54" s="13" t="s">
        <v>78</v>
      </c>
      <c r="B54" s="9" t="s">
        <v>77</v>
      </c>
      <c r="C54" s="13" t="s">
        <v>78</v>
      </c>
      <c r="D54" s="13"/>
      <c r="E54" s="13"/>
      <c r="F54" s="10"/>
      <c r="G54" s="13"/>
      <c r="H54" s="13"/>
      <c r="I54" s="13"/>
      <c r="J54" s="13"/>
      <c r="K54" s="13"/>
      <c r="L54" s="13"/>
      <c r="M54" s="13"/>
      <c r="N54" s="13"/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2.5</v>
      </c>
      <c r="Z54" s="14">
        <v>2.5</v>
      </c>
      <c r="AA54" s="14">
        <v>0</v>
      </c>
      <c r="AB54" s="14">
        <v>2.5</v>
      </c>
      <c r="AC54" s="43">
        <v>7.5</v>
      </c>
      <c r="AD54" s="5">
        <v>2.5</v>
      </c>
      <c r="AE54" s="5">
        <v>-2.5</v>
      </c>
      <c r="AF54" s="6"/>
      <c r="AG54" s="5">
        <v>0</v>
      </c>
      <c r="AH54" s="6"/>
      <c r="AI54" s="2"/>
    </row>
    <row r="55" spans="1:35" ht="51" outlineLevel="1">
      <c r="A55" s="13" t="s">
        <v>80</v>
      </c>
      <c r="B55" s="9" t="s">
        <v>79</v>
      </c>
      <c r="C55" s="49" t="s">
        <v>80</v>
      </c>
      <c r="D55" s="13"/>
      <c r="E55" s="13"/>
      <c r="F55" s="10"/>
      <c r="G55" s="13"/>
      <c r="H55" s="13"/>
      <c r="I55" s="13"/>
      <c r="J55" s="13"/>
      <c r="K55" s="13"/>
      <c r="L55" s="13"/>
      <c r="M55" s="13"/>
      <c r="N55" s="13"/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15</v>
      </c>
      <c r="Z55" s="14">
        <v>15</v>
      </c>
      <c r="AA55" s="14">
        <v>0</v>
      </c>
      <c r="AB55" s="14">
        <v>15</v>
      </c>
      <c r="AC55" s="43">
        <v>130.5</v>
      </c>
      <c r="AD55" s="5">
        <v>15</v>
      </c>
      <c r="AE55" s="5">
        <v>-15</v>
      </c>
      <c r="AF55" s="6"/>
      <c r="AG55" s="5">
        <v>0</v>
      </c>
      <c r="AH55" s="6"/>
      <c r="AI55" s="2"/>
    </row>
    <row r="56" spans="1:35" ht="51" outlineLevel="1">
      <c r="A56" s="13" t="s">
        <v>81</v>
      </c>
      <c r="B56" s="9" t="s">
        <v>82</v>
      </c>
      <c r="C56" s="13" t="s">
        <v>81</v>
      </c>
      <c r="D56" s="13"/>
      <c r="E56" s="13"/>
      <c r="F56" s="10"/>
      <c r="G56" s="13"/>
      <c r="H56" s="13"/>
      <c r="I56" s="13"/>
      <c r="J56" s="13"/>
      <c r="K56" s="13"/>
      <c r="L56" s="13"/>
      <c r="M56" s="13"/>
      <c r="N56" s="13"/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3.5</v>
      </c>
      <c r="Z56" s="14">
        <v>3.5</v>
      </c>
      <c r="AA56" s="14">
        <v>0</v>
      </c>
      <c r="AB56" s="14">
        <v>3.5</v>
      </c>
      <c r="AC56" s="43">
        <v>52</v>
      </c>
      <c r="AD56" s="5">
        <v>3.5</v>
      </c>
      <c r="AE56" s="5">
        <v>-3.5</v>
      </c>
      <c r="AF56" s="6"/>
      <c r="AG56" s="5">
        <v>0</v>
      </c>
      <c r="AH56" s="6"/>
      <c r="AI56" s="2"/>
    </row>
    <row r="57" spans="1:35" ht="38.25" outlineLevel="1">
      <c r="A57" s="13" t="s">
        <v>83</v>
      </c>
      <c r="B57" s="9" t="s">
        <v>84</v>
      </c>
      <c r="C57" s="13" t="s">
        <v>83</v>
      </c>
      <c r="D57" s="13"/>
      <c r="E57" s="13"/>
      <c r="F57" s="10"/>
      <c r="G57" s="13"/>
      <c r="H57" s="13"/>
      <c r="I57" s="13"/>
      <c r="J57" s="13"/>
      <c r="K57" s="13"/>
      <c r="L57" s="13"/>
      <c r="M57" s="13"/>
      <c r="N57" s="13"/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1.5</v>
      </c>
      <c r="Z57" s="14">
        <v>1.5</v>
      </c>
      <c r="AA57" s="14">
        <v>0</v>
      </c>
      <c r="AB57" s="14">
        <v>1.5</v>
      </c>
      <c r="AC57" s="43">
        <v>3</v>
      </c>
      <c r="AD57" s="5">
        <v>1.5</v>
      </c>
      <c r="AE57" s="5">
        <v>-1.5</v>
      </c>
      <c r="AF57" s="6"/>
      <c r="AG57" s="5">
        <v>0</v>
      </c>
      <c r="AH57" s="6"/>
      <c r="AI57" s="2"/>
    </row>
    <row r="58" spans="1:35" ht="38.25" outlineLevel="1">
      <c r="A58" s="13" t="s">
        <v>86</v>
      </c>
      <c r="B58" s="9" t="s">
        <v>85</v>
      </c>
      <c r="C58" s="13" t="s">
        <v>86</v>
      </c>
      <c r="D58" s="13"/>
      <c r="E58" s="13"/>
      <c r="F58" s="10"/>
      <c r="G58" s="13"/>
      <c r="H58" s="13"/>
      <c r="I58" s="13"/>
      <c r="J58" s="13"/>
      <c r="K58" s="13"/>
      <c r="L58" s="13"/>
      <c r="M58" s="13"/>
      <c r="N58" s="13"/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0.4</v>
      </c>
      <c r="Z58" s="14">
        <v>0.4</v>
      </c>
      <c r="AA58" s="14">
        <v>0</v>
      </c>
      <c r="AB58" s="14">
        <v>0.4</v>
      </c>
      <c r="AC58" s="43">
        <v>5.2</v>
      </c>
      <c r="AD58" s="5">
        <v>0.4</v>
      </c>
      <c r="AE58" s="5">
        <v>-0.4</v>
      </c>
      <c r="AF58" s="6"/>
      <c r="AG58" s="5">
        <v>0</v>
      </c>
      <c r="AH58" s="6"/>
      <c r="AI58" s="2"/>
    </row>
    <row r="59" spans="1:35" ht="38.25" outlineLevel="1">
      <c r="A59" s="13" t="s">
        <v>87</v>
      </c>
      <c r="B59" s="9" t="s">
        <v>88</v>
      </c>
      <c r="C59" s="13" t="s">
        <v>87</v>
      </c>
      <c r="D59" s="13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1.35</v>
      </c>
      <c r="Z59" s="14">
        <v>1.35</v>
      </c>
      <c r="AA59" s="14">
        <v>0</v>
      </c>
      <c r="AB59" s="14">
        <v>1.35</v>
      </c>
      <c r="AC59" s="43">
        <v>0.5</v>
      </c>
      <c r="AD59" s="5">
        <v>1.35</v>
      </c>
      <c r="AE59" s="5">
        <v>-1.35</v>
      </c>
      <c r="AF59" s="6"/>
      <c r="AG59" s="5">
        <v>0</v>
      </c>
      <c r="AH59" s="6"/>
      <c r="AI59" s="2"/>
    </row>
    <row r="60" spans="1:35" ht="38.25" outlineLevel="1">
      <c r="A60" s="13" t="s">
        <v>90</v>
      </c>
      <c r="B60" s="9" t="s">
        <v>91</v>
      </c>
      <c r="C60" s="13" t="s">
        <v>90</v>
      </c>
      <c r="D60" s="13"/>
      <c r="E60" s="13"/>
      <c r="F60" s="10"/>
      <c r="G60" s="13"/>
      <c r="H60" s="13"/>
      <c r="I60" s="13"/>
      <c r="J60" s="13"/>
      <c r="K60" s="13"/>
      <c r="L60" s="13"/>
      <c r="M60" s="13"/>
      <c r="N60" s="13"/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0.15</v>
      </c>
      <c r="Z60" s="14">
        <v>0.15</v>
      </c>
      <c r="AA60" s="14">
        <v>0</v>
      </c>
      <c r="AB60" s="14">
        <v>0.15</v>
      </c>
      <c r="AC60" s="43">
        <v>0.2</v>
      </c>
      <c r="AD60" s="5">
        <v>0.15</v>
      </c>
      <c r="AE60" s="5">
        <v>-0.15</v>
      </c>
      <c r="AF60" s="6"/>
      <c r="AG60" s="5">
        <v>0</v>
      </c>
      <c r="AH60" s="6"/>
      <c r="AI60" s="2"/>
    </row>
    <row r="61" spans="1:35" ht="38.25" outlineLevel="1">
      <c r="A61" s="13" t="s">
        <v>92</v>
      </c>
      <c r="B61" s="9" t="s">
        <v>89</v>
      </c>
      <c r="C61" s="13" t="s">
        <v>92</v>
      </c>
      <c r="D61" s="13"/>
      <c r="E61" s="13"/>
      <c r="F61" s="10"/>
      <c r="G61" s="13"/>
      <c r="H61" s="13"/>
      <c r="I61" s="13"/>
      <c r="J61" s="13"/>
      <c r="K61" s="13"/>
      <c r="L61" s="13"/>
      <c r="M61" s="13"/>
      <c r="N61" s="13"/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0.25</v>
      </c>
      <c r="Z61" s="14">
        <v>0.25</v>
      </c>
      <c r="AA61" s="14">
        <v>0</v>
      </c>
      <c r="AB61" s="14">
        <v>0.25</v>
      </c>
      <c r="AC61" s="43">
        <v>10</v>
      </c>
      <c r="AD61" s="5">
        <v>0.25</v>
      </c>
      <c r="AE61" s="5">
        <v>-0.25</v>
      </c>
      <c r="AF61" s="6"/>
      <c r="AG61" s="5">
        <v>0</v>
      </c>
      <c r="AH61" s="6"/>
      <c r="AI61" s="2"/>
    </row>
    <row r="62" spans="1:35" ht="38.25" outlineLevel="1">
      <c r="A62" s="13" t="s">
        <v>93</v>
      </c>
      <c r="B62" s="9" t="s">
        <v>89</v>
      </c>
      <c r="C62" s="13" t="s">
        <v>93</v>
      </c>
      <c r="D62" s="13"/>
      <c r="E62" s="13"/>
      <c r="F62" s="10"/>
      <c r="G62" s="13"/>
      <c r="H62" s="13"/>
      <c r="I62" s="13"/>
      <c r="J62" s="13"/>
      <c r="K62" s="13"/>
      <c r="L62" s="13"/>
      <c r="M62" s="13"/>
      <c r="N62" s="13"/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0.7</v>
      </c>
      <c r="Z62" s="14">
        <v>0.7</v>
      </c>
      <c r="AA62" s="14">
        <v>0</v>
      </c>
      <c r="AB62" s="14">
        <v>0.7</v>
      </c>
      <c r="AC62" s="43">
        <v>5.8</v>
      </c>
      <c r="AD62" s="5">
        <v>0.7</v>
      </c>
      <c r="AE62" s="5">
        <v>-0.7</v>
      </c>
      <c r="AF62" s="6"/>
      <c r="AG62" s="5">
        <v>0</v>
      </c>
      <c r="AH62" s="6"/>
      <c r="AI62" s="2"/>
    </row>
    <row r="63" spans="1:35" ht="51" outlineLevel="1">
      <c r="A63" s="13" t="s">
        <v>94</v>
      </c>
      <c r="B63" s="9" t="s">
        <v>95</v>
      </c>
      <c r="C63" s="13" t="s">
        <v>94</v>
      </c>
      <c r="D63" s="13"/>
      <c r="E63" s="13"/>
      <c r="F63" s="10"/>
      <c r="G63" s="13"/>
      <c r="H63" s="13"/>
      <c r="I63" s="13"/>
      <c r="J63" s="13"/>
      <c r="K63" s="13"/>
      <c r="L63" s="13"/>
      <c r="M63" s="13"/>
      <c r="N63" s="13"/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22.9</v>
      </c>
      <c r="Z63" s="14">
        <v>22.9</v>
      </c>
      <c r="AA63" s="14">
        <v>0</v>
      </c>
      <c r="AB63" s="14">
        <v>22.9</v>
      </c>
      <c r="AC63" s="43">
        <v>21.8</v>
      </c>
      <c r="AD63" s="5">
        <v>22.9</v>
      </c>
      <c r="AE63" s="5">
        <v>-22.9</v>
      </c>
      <c r="AF63" s="6"/>
      <c r="AG63" s="5">
        <v>0</v>
      </c>
      <c r="AH63" s="6"/>
      <c r="AI63" s="2"/>
    </row>
    <row r="64" spans="1:35" s="23" customFormat="1">
      <c r="A64" s="17" t="s">
        <v>96</v>
      </c>
      <c r="B64" s="18" t="s">
        <v>97</v>
      </c>
      <c r="C64" s="17" t="s">
        <v>96</v>
      </c>
      <c r="D64" s="17"/>
      <c r="E64" s="17"/>
      <c r="F64" s="19"/>
      <c r="G64" s="17"/>
      <c r="H64" s="17"/>
      <c r="I64" s="17"/>
      <c r="J64" s="17"/>
      <c r="K64" s="17"/>
      <c r="L64" s="17"/>
      <c r="M64" s="17"/>
      <c r="N64" s="17"/>
      <c r="O64" s="14">
        <v>0</v>
      </c>
      <c r="P64" s="14">
        <v>75868.657000000007</v>
      </c>
      <c r="Q64" s="14">
        <v>59609.880299999997</v>
      </c>
      <c r="R64" s="14">
        <v>135478.5373</v>
      </c>
      <c r="S64" s="14">
        <v>135478.5373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125491.9268</v>
      </c>
      <c r="Z64" s="14">
        <v>125491.9268</v>
      </c>
      <c r="AA64" s="14">
        <v>0</v>
      </c>
      <c r="AB64" s="14">
        <v>125491.9268</v>
      </c>
      <c r="AC64" s="42">
        <f>SUM(AC65:AC86)</f>
        <v>124009.60000000001</v>
      </c>
      <c r="AD64" s="20">
        <v>125491.9268</v>
      </c>
      <c r="AE64" s="20">
        <v>9986.6105000000007</v>
      </c>
      <c r="AF64" s="21">
        <v>0.92628640152878294</v>
      </c>
      <c r="AG64" s="20">
        <v>0</v>
      </c>
      <c r="AH64" s="21"/>
      <c r="AI64" s="22"/>
    </row>
    <row r="65" spans="1:35" ht="51" outlineLevel="1">
      <c r="A65" s="13" t="s">
        <v>98</v>
      </c>
      <c r="B65" s="9" t="s">
        <v>99</v>
      </c>
      <c r="C65" s="13" t="s">
        <v>98</v>
      </c>
      <c r="D65" s="13"/>
      <c r="E65" s="13"/>
      <c r="F65" s="10"/>
      <c r="G65" s="13"/>
      <c r="H65" s="13"/>
      <c r="I65" s="13"/>
      <c r="J65" s="13"/>
      <c r="K65" s="13"/>
      <c r="L65" s="13"/>
      <c r="M65" s="13"/>
      <c r="N65" s="13"/>
      <c r="O65" s="14">
        <v>0</v>
      </c>
      <c r="P65" s="14">
        <v>1111.3</v>
      </c>
      <c r="Q65" s="14">
        <v>192.2</v>
      </c>
      <c r="R65" s="14">
        <v>1303.5</v>
      </c>
      <c r="S65" s="14">
        <v>1303.5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1399.1242999999999</v>
      </c>
      <c r="Z65" s="14">
        <v>1399.1242999999999</v>
      </c>
      <c r="AA65" s="14">
        <v>0</v>
      </c>
      <c r="AB65" s="14">
        <v>1399.1242999999999</v>
      </c>
      <c r="AC65" s="43">
        <v>1242.9000000000001</v>
      </c>
      <c r="AD65" s="5">
        <v>1399.1242999999999</v>
      </c>
      <c r="AE65" s="5">
        <v>-95.624300000000005</v>
      </c>
      <c r="AF65" s="6">
        <v>1.0733596471039508</v>
      </c>
      <c r="AG65" s="5">
        <v>0</v>
      </c>
      <c r="AH65" s="6"/>
      <c r="AI65" s="2"/>
    </row>
    <row r="66" spans="1:35" ht="38.25" outlineLevel="1">
      <c r="A66" s="13" t="s">
        <v>100</v>
      </c>
      <c r="B66" s="9" t="s">
        <v>101</v>
      </c>
      <c r="C66" s="13" t="s">
        <v>100</v>
      </c>
      <c r="D66" s="13"/>
      <c r="E66" s="13"/>
      <c r="F66" s="10"/>
      <c r="G66" s="13"/>
      <c r="H66" s="13"/>
      <c r="I66" s="13"/>
      <c r="J66" s="13"/>
      <c r="K66" s="13"/>
      <c r="L66" s="13"/>
      <c r="M66" s="13"/>
      <c r="N66" s="13"/>
      <c r="O66" s="14">
        <v>0</v>
      </c>
      <c r="P66" s="14">
        <v>718.9</v>
      </c>
      <c r="Q66" s="14">
        <v>222.9</v>
      </c>
      <c r="R66" s="14">
        <v>941.8</v>
      </c>
      <c r="S66" s="14">
        <v>941.8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957.75070000000005</v>
      </c>
      <c r="Z66" s="14">
        <v>957.75070000000005</v>
      </c>
      <c r="AA66" s="14">
        <v>0</v>
      </c>
      <c r="AB66" s="14">
        <v>957.75070000000005</v>
      </c>
      <c r="AC66" s="43">
        <v>926.3</v>
      </c>
      <c r="AD66" s="5">
        <v>957.75070000000005</v>
      </c>
      <c r="AE66" s="5">
        <v>-15.950699999999999</v>
      </c>
      <c r="AF66" s="6">
        <v>1.0169363983860693</v>
      </c>
      <c r="AG66" s="5">
        <v>0</v>
      </c>
      <c r="AH66" s="6"/>
      <c r="AI66" s="2"/>
    </row>
    <row r="67" spans="1:35" ht="38.25" outlineLevel="1">
      <c r="A67" s="13" t="s">
        <v>102</v>
      </c>
      <c r="B67" s="9" t="s">
        <v>103</v>
      </c>
      <c r="C67" s="13" t="s">
        <v>102</v>
      </c>
      <c r="D67" s="13"/>
      <c r="E67" s="13"/>
      <c r="F67" s="10"/>
      <c r="G67" s="13"/>
      <c r="H67" s="13"/>
      <c r="I67" s="13"/>
      <c r="J67" s="13"/>
      <c r="K67" s="13"/>
      <c r="L67" s="13"/>
      <c r="M67" s="13"/>
      <c r="N67" s="13"/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0.29330000000000001</v>
      </c>
      <c r="Z67" s="14">
        <v>0.29330000000000001</v>
      </c>
      <c r="AA67" s="14">
        <v>0</v>
      </c>
      <c r="AB67" s="14">
        <v>0.29330000000000001</v>
      </c>
      <c r="AC67" s="43">
        <v>2.8</v>
      </c>
      <c r="AD67" s="5">
        <v>0.29330000000000001</v>
      </c>
      <c r="AE67" s="5">
        <v>-0.29330000000000001</v>
      </c>
      <c r="AF67" s="6"/>
      <c r="AG67" s="5">
        <v>0</v>
      </c>
      <c r="AH67" s="6"/>
      <c r="AI67" s="2"/>
    </row>
    <row r="68" spans="1:35" ht="51" outlineLevel="1">
      <c r="A68" s="13"/>
      <c r="B68" s="9" t="s">
        <v>359</v>
      </c>
      <c r="C68" s="49" t="s">
        <v>360</v>
      </c>
      <c r="D68" s="13"/>
      <c r="E68" s="13"/>
      <c r="F68" s="10"/>
      <c r="G68" s="13"/>
      <c r="H68" s="13"/>
      <c r="I68" s="13"/>
      <c r="J68" s="13"/>
      <c r="K68" s="13"/>
      <c r="L68" s="13"/>
      <c r="M68" s="13"/>
      <c r="N68" s="13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43">
        <v>2.5</v>
      </c>
      <c r="AD68" s="5"/>
      <c r="AE68" s="5"/>
      <c r="AF68" s="6"/>
      <c r="AG68" s="5"/>
      <c r="AH68" s="6"/>
      <c r="AI68" s="2"/>
    </row>
    <row r="69" spans="1:35" outlineLevel="1">
      <c r="A69" s="13" t="s">
        <v>104</v>
      </c>
      <c r="B69" s="9" t="s">
        <v>105</v>
      </c>
      <c r="C69" s="13" t="s">
        <v>104</v>
      </c>
      <c r="D69" s="13"/>
      <c r="E69" s="13"/>
      <c r="F69" s="10"/>
      <c r="G69" s="13"/>
      <c r="H69" s="13"/>
      <c r="I69" s="13"/>
      <c r="J69" s="13"/>
      <c r="K69" s="13"/>
      <c r="L69" s="13"/>
      <c r="M69" s="13"/>
      <c r="N69" s="13"/>
      <c r="O69" s="14">
        <v>0</v>
      </c>
      <c r="P69" s="14">
        <v>0</v>
      </c>
      <c r="Q69" s="14">
        <v>551.6</v>
      </c>
      <c r="R69" s="14">
        <v>551.6</v>
      </c>
      <c r="S69" s="14">
        <v>551.6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649.44920000000002</v>
      </c>
      <c r="Z69" s="14">
        <v>649.44920000000002</v>
      </c>
      <c r="AA69" s="14">
        <v>0</v>
      </c>
      <c r="AB69" s="14">
        <v>649.44920000000002</v>
      </c>
      <c r="AC69" s="43">
        <v>647.29999999999995</v>
      </c>
      <c r="AD69" s="5">
        <v>649.44920000000002</v>
      </c>
      <c r="AE69" s="5">
        <v>-97.849199999999996</v>
      </c>
      <c r="AF69" s="6">
        <v>1.1773915881073242</v>
      </c>
      <c r="AG69" s="5">
        <v>0</v>
      </c>
      <c r="AH69" s="6"/>
      <c r="AI69" s="2"/>
    </row>
    <row r="70" spans="1:35" ht="25.5" outlineLevel="1">
      <c r="A70" s="13" t="s">
        <v>106</v>
      </c>
      <c r="B70" s="9" t="s">
        <v>107</v>
      </c>
      <c r="C70" s="13" t="s">
        <v>106</v>
      </c>
      <c r="D70" s="13"/>
      <c r="E70" s="13"/>
      <c r="F70" s="10"/>
      <c r="G70" s="13"/>
      <c r="H70" s="13"/>
      <c r="I70" s="13"/>
      <c r="J70" s="13"/>
      <c r="K70" s="13"/>
      <c r="L70" s="13"/>
      <c r="M70" s="13"/>
      <c r="N70" s="13"/>
      <c r="O70" s="14">
        <v>0</v>
      </c>
      <c r="P70" s="14">
        <v>0</v>
      </c>
      <c r="Q70" s="14">
        <v>3853.4025000000001</v>
      </c>
      <c r="R70" s="14">
        <v>3853.4025000000001</v>
      </c>
      <c r="S70" s="14">
        <v>3853.4025000000001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3890.2927</v>
      </c>
      <c r="Z70" s="14">
        <v>3890.2927</v>
      </c>
      <c r="AA70" s="14">
        <v>0</v>
      </c>
      <c r="AB70" s="14">
        <v>3890.2927</v>
      </c>
      <c r="AC70" s="43">
        <v>5332.7</v>
      </c>
      <c r="AD70" s="5">
        <v>3890.2927</v>
      </c>
      <c r="AE70" s="5">
        <v>-36.8902</v>
      </c>
      <c r="AF70" s="6">
        <v>1.0095734094738351</v>
      </c>
      <c r="AG70" s="5">
        <v>0</v>
      </c>
      <c r="AH70" s="6"/>
      <c r="AI70" s="2"/>
    </row>
    <row r="71" spans="1:35" ht="38.25" outlineLevel="1">
      <c r="A71" s="13" t="s">
        <v>108</v>
      </c>
      <c r="B71" s="9" t="s">
        <v>109</v>
      </c>
      <c r="C71" s="13" t="s">
        <v>108</v>
      </c>
      <c r="D71" s="13"/>
      <c r="E71" s="13"/>
      <c r="F71" s="10"/>
      <c r="G71" s="13"/>
      <c r="H71" s="13"/>
      <c r="I71" s="13"/>
      <c r="J71" s="13"/>
      <c r="K71" s="13"/>
      <c r="L71" s="13"/>
      <c r="M71" s="13"/>
      <c r="N71" s="13"/>
      <c r="O71" s="14">
        <v>0</v>
      </c>
      <c r="P71" s="14">
        <v>93.245000000000005</v>
      </c>
      <c r="Q71" s="14">
        <v>53.7</v>
      </c>
      <c r="R71" s="14">
        <v>146.94499999999999</v>
      </c>
      <c r="S71" s="14">
        <v>146.94499999999999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147.62559999999999</v>
      </c>
      <c r="Z71" s="14">
        <v>147.62559999999999</v>
      </c>
      <c r="AA71" s="14">
        <v>0</v>
      </c>
      <c r="AB71" s="14">
        <v>147.62559999999999</v>
      </c>
      <c r="AC71" s="43">
        <v>140</v>
      </c>
      <c r="AD71" s="5">
        <v>147.62559999999999</v>
      </c>
      <c r="AE71" s="5">
        <v>-0.68059999999999998</v>
      </c>
      <c r="AF71" s="6">
        <v>1.0046316649086393</v>
      </c>
      <c r="AG71" s="5">
        <v>0</v>
      </c>
      <c r="AH71" s="6"/>
      <c r="AI71" s="2"/>
    </row>
    <row r="72" spans="1:35" ht="38.25" outlineLevel="1">
      <c r="A72" s="13"/>
      <c r="B72" s="9" t="s">
        <v>361</v>
      </c>
      <c r="C72" s="49" t="s">
        <v>362</v>
      </c>
      <c r="D72" s="13"/>
      <c r="E72" s="13"/>
      <c r="F72" s="10"/>
      <c r="G72" s="13"/>
      <c r="H72" s="13"/>
      <c r="I72" s="13"/>
      <c r="J72" s="13"/>
      <c r="K72" s="13"/>
      <c r="L72" s="13"/>
      <c r="M72" s="13"/>
      <c r="N72" s="1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43">
        <v>73.7</v>
      </c>
      <c r="AD72" s="5"/>
      <c r="AE72" s="5"/>
      <c r="AF72" s="6"/>
      <c r="AG72" s="5"/>
      <c r="AH72" s="6"/>
      <c r="AI72" s="2"/>
    </row>
    <row r="73" spans="1:35" ht="38.25" outlineLevel="1">
      <c r="A73" s="13" t="s">
        <v>110</v>
      </c>
      <c r="B73" s="9" t="s">
        <v>111</v>
      </c>
      <c r="C73" s="13" t="s">
        <v>110</v>
      </c>
      <c r="D73" s="13"/>
      <c r="E73" s="13"/>
      <c r="F73" s="10"/>
      <c r="G73" s="13"/>
      <c r="H73" s="13"/>
      <c r="I73" s="13"/>
      <c r="J73" s="13"/>
      <c r="K73" s="13"/>
      <c r="L73" s="13"/>
      <c r="M73" s="13"/>
      <c r="N73" s="13"/>
      <c r="O73" s="14">
        <v>0</v>
      </c>
      <c r="P73" s="14">
        <v>0</v>
      </c>
      <c r="Q73" s="14">
        <v>83.1</v>
      </c>
      <c r="R73" s="14">
        <v>83.1</v>
      </c>
      <c r="S73" s="14">
        <v>83.1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83.463899999999995</v>
      </c>
      <c r="Z73" s="14">
        <v>83.463899999999995</v>
      </c>
      <c r="AA73" s="14">
        <v>0</v>
      </c>
      <c r="AB73" s="14">
        <v>83.463899999999995</v>
      </c>
      <c r="AC73" s="43">
        <v>6.8</v>
      </c>
      <c r="AD73" s="5">
        <v>83.463899999999995</v>
      </c>
      <c r="AE73" s="5">
        <v>-0.3639</v>
      </c>
      <c r="AF73" s="6">
        <v>1.0043790613718411</v>
      </c>
      <c r="AG73" s="5">
        <v>0</v>
      </c>
      <c r="AH73" s="6"/>
      <c r="AI73" s="2"/>
    </row>
    <row r="74" spans="1:35" ht="38.25" outlineLevel="1">
      <c r="A74" s="13" t="s">
        <v>112</v>
      </c>
      <c r="B74" s="9" t="s">
        <v>113</v>
      </c>
      <c r="C74" s="13" t="s">
        <v>112</v>
      </c>
      <c r="D74" s="13"/>
      <c r="E74" s="13"/>
      <c r="F74" s="10"/>
      <c r="G74" s="13"/>
      <c r="H74" s="13"/>
      <c r="I74" s="13"/>
      <c r="J74" s="13"/>
      <c r="K74" s="13"/>
      <c r="L74" s="13"/>
      <c r="M74" s="13"/>
      <c r="N74" s="13"/>
      <c r="O74" s="14">
        <v>0</v>
      </c>
      <c r="P74" s="14">
        <v>0</v>
      </c>
      <c r="Q74" s="14">
        <v>3365.1315</v>
      </c>
      <c r="R74" s="14">
        <v>3365.1315</v>
      </c>
      <c r="S74" s="14">
        <v>3365.1315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3365.1315</v>
      </c>
      <c r="Z74" s="14">
        <v>3365.1315</v>
      </c>
      <c r="AA74" s="14">
        <v>0</v>
      </c>
      <c r="AB74" s="14">
        <v>3365.1315</v>
      </c>
      <c r="AC74" s="43">
        <v>1606.3</v>
      </c>
      <c r="AD74" s="5">
        <v>3365.1315</v>
      </c>
      <c r="AE74" s="5">
        <v>0</v>
      </c>
      <c r="AF74" s="6">
        <v>1</v>
      </c>
      <c r="AG74" s="5">
        <v>0</v>
      </c>
      <c r="AH74" s="6"/>
      <c r="AI74" s="2"/>
    </row>
    <row r="75" spans="1:35" ht="38.25" outlineLevel="1">
      <c r="A75" s="13" t="s">
        <v>114</v>
      </c>
      <c r="B75" s="9" t="s">
        <v>115</v>
      </c>
      <c r="C75" s="13" t="s">
        <v>114</v>
      </c>
      <c r="D75" s="13"/>
      <c r="E75" s="13"/>
      <c r="F75" s="10"/>
      <c r="G75" s="13"/>
      <c r="H75" s="13"/>
      <c r="I75" s="13"/>
      <c r="J75" s="13"/>
      <c r="K75" s="13"/>
      <c r="L75" s="13"/>
      <c r="M75" s="13"/>
      <c r="N75" s="13"/>
      <c r="O75" s="14">
        <v>0</v>
      </c>
      <c r="P75" s="14">
        <v>187</v>
      </c>
      <c r="Q75" s="14">
        <v>1530.8</v>
      </c>
      <c r="R75" s="14">
        <v>1717.8</v>
      </c>
      <c r="S75" s="14">
        <v>1717.8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1372.3534</v>
      </c>
      <c r="Z75" s="14">
        <v>1372.3534</v>
      </c>
      <c r="AA75" s="14">
        <v>0</v>
      </c>
      <c r="AB75" s="14">
        <v>1372.3534</v>
      </c>
      <c r="AC75" s="43">
        <v>1521.9</v>
      </c>
      <c r="AD75" s="5">
        <v>1372.3534</v>
      </c>
      <c r="AE75" s="5">
        <v>345.44659999999999</v>
      </c>
      <c r="AF75" s="6">
        <v>0.79890173477704041</v>
      </c>
      <c r="AG75" s="5">
        <v>0</v>
      </c>
      <c r="AH75" s="6"/>
      <c r="AI75" s="2"/>
    </row>
    <row r="76" spans="1:35" ht="25.5" outlineLevel="1">
      <c r="A76" s="13" t="s">
        <v>116</v>
      </c>
      <c r="B76" s="9" t="s">
        <v>117</v>
      </c>
      <c r="C76" s="13" t="s">
        <v>116</v>
      </c>
      <c r="D76" s="13"/>
      <c r="E76" s="13"/>
      <c r="F76" s="10"/>
      <c r="G76" s="13"/>
      <c r="H76" s="13"/>
      <c r="I76" s="13"/>
      <c r="J76" s="13"/>
      <c r="K76" s="13"/>
      <c r="L76" s="13"/>
      <c r="M76" s="13"/>
      <c r="N76" s="13"/>
      <c r="O76" s="14">
        <v>0</v>
      </c>
      <c r="P76" s="14">
        <v>0</v>
      </c>
      <c r="Q76" s="14">
        <v>730</v>
      </c>
      <c r="R76" s="14">
        <v>730</v>
      </c>
      <c r="S76" s="14">
        <v>730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730</v>
      </c>
      <c r="Z76" s="14">
        <v>730</v>
      </c>
      <c r="AA76" s="14">
        <v>0</v>
      </c>
      <c r="AB76" s="14">
        <v>730</v>
      </c>
      <c r="AC76" s="43">
        <v>1000</v>
      </c>
      <c r="AD76" s="5">
        <v>730</v>
      </c>
      <c r="AE76" s="5">
        <v>0</v>
      </c>
      <c r="AF76" s="6">
        <v>1</v>
      </c>
      <c r="AG76" s="5">
        <v>0</v>
      </c>
      <c r="AH76" s="6"/>
      <c r="AI76" s="2"/>
    </row>
    <row r="77" spans="1:35" outlineLevel="1">
      <c r="A77" s="13"/>
      <c r="B77" s="9" t="s">
        <v>363</v>
      </c>
      <c r="C77" s="49" t="s">
        <v>364</v>
      </c>
      <c r="D77" s="13"/>
      <c r="E77" s="13"/>
      <c r="F77" s="10"/>
      <c r="G77" s="13"/>
      <c r="H77" s="13"/>
      <c r="I77" s="13"/>
      <c r="J77" s="13"/>
      <c r="K77" s="13"/>
      <c r="L77" s="13"/>
      <c r="M77" s="13"/>
      <c r="N77" s="1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43">
        <v>3837.8</v>
      </c>
      <c r="AD77" s="5"/>
      <c r="AE77" s="5"/>
      <c r="AF77" s="6"/>
      <c r="AG77" s="5"/>
      <c r="AH77" s="6"/>
      <c r="AI77" s="2"/>
    </row>
    <row r="78" spans="1:35" outlineLevel="1">
      <c r="A78" s="13" t="s">
        <v>118</v>
      </c>
      <c r="B78" s="9" t="s">
        <v>119</v>
      </c>
      <c r="C78" s="13" t="s">
        <v>118</v>
      </c>
      <c r="D78" s="13"/>
      <c r="E78" s="13"/>
      <c r="F78" s="10"/>
      <c r="G78" s="13"/>
      <c r="H78" s="13"/>
      <c r="I78" s="13"/>
      <c r="J78" s="13"/>
      <c r="K78" s="13"/>
      <c r="L78" s="13"/>
      <c r="M78" s="13"/>
      <c r="N78" s="13"/>
      <c r="O78" s="14">
        <v>0</v>
      </c>
      <c r="P78" s="14">
        <v>0</v>
      </c>
      <c r="Q78" s="14">
        <v>245.69409999999999</v>
      </c>
      <c r="R78" s="14">
        <v>245.69409999999999</v>
      </c>
      <c r="S78" s="14">
        <v>245.69409999999999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245.69409999999999</v>
      </c>
      <c r="Z78" s="14">
        <v>245.69409999999999</v>
      </c>
      <c r="AA78" s="14">
        <v>0</v>
      </c>
      <c r="AB78" s="14">
        <v>245.69409999999999</v>
      </c>
      <c r="AC78" s="43">
        <v>15.1</v>
      </c>
      <c r="AD78" s="5">
        <v>245.69409999999999</v>
      </c>
      <c r="AE78" s="5">
        <v>0</v>
      </c>
      <c r="AF78" s="6">
        <v>1</v>
      </c>
      <c r="AG78" s="5">
        <v>0</v>
      </c>
      <c r="AH78" s="6"/>
      <c r="AI78" s="2"/>
    </row>
    <row r="79" spans="1:35" ht="38.25" outlineLevel="1">
      <c r="A79" s="13" t="s">
        <v>120</v>
      </c>
      <c r="B79" s="9" t="s">
        <v>121</v>
      </c>
      <c r="C79" s="13" t="s">
        <v>120</v>
      </c>
      <c r="D79" s="13"/>
      <c r="E79" s="13"/>
      <c r="F79" s="10"/>
      <c r="G79" s="13"/>
      <c r="H79" s="13"/>
      <c r="I79" s="13"/>
      <c r="J79" s="13"/>
      <c r="K79" s="13"/>
      <c r="L79" s="13"/>
      <c r="M79" s="13"/>
      <c r="N79" s="13"/>
      <c r="O79" s="14">
        <v>0</v>
      </c>
      <c r="P79" s="14">
        <v>0</v>
      </c>
      <c r="Q79" s="14">
        <v>18154.400000000001</v>
      </c>
      <c r="R79" s="14">
        <v>18154.400000000001</v>
      </c>
      <c r="S79" s="14">
        <v>18154.400000000001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11297.943300000001</v>
      </c>
      <c r="Z79" s="14">
        <v>11297.943300000001</v>
      </c>
      <c r="AA79" s="14">
        <v>0</v>
      </c>
      <c r="AB79" s="14">
        <v>11297.943300000001</v>
      </c>
      <c r="AC79" s="43">
        <v>6856.4</v>
      </c>
      <c r="AD79" s="5">
        <v>11297.943300000001</v>
      </c>
      <c r="AE79" s="5">
        <v>6856.4566999999997</v>
      </c>
      <c r="AF79" s="6">
        <v>0.62232534812497242</v>
      </c>
      <c r="AG79" s="5">
        <v>0</v>
      </c>
      <c r="AH79" s="6"/>
      <c r="AI79" s="2"/>
    </row>
    <row r="80" spans="1:35" outlineLevel="1">
      <c r="A80" s="13" t="s">
        <v>122</v>
      </c>
      <c r="B80" s="9" t="s">
        <v>123</v>
      </c>
      <c r="C80" s="13" t="s">
        <v>122</v>
      </c>
      <c r="D80" s="13"/>
      <c r="E80" s="13"/>
      <c r="F80" s="10"/>
      <c r="G80" s="13"/>
      <c r="H80" s="13"/>
      <c r="I80" s="13"/>
      <c r="J80" s="13"/>
      <c r="K80" s="13"/>
      <c r="L80" s="13"/>
      <c r="M80" s="13"/>
      <c r="N80" s="13"/>
      <c r="O80" s="14">
        <v>0</v>
      </c>
      <c r="P80" s="14">
        <v>93.3</v>
      </c>
      <c r="Q80" s="14">
        <v>29121.183000000001</v>
      </c>
      <c r="R80" s="14">
        <v>29214.483</v>
      </c>
      <c r="S80" s="14">
        <v>29214.483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26424.9751</v>
      </c>
      <c r="Z80" s="14">
        <v>26424.9751</v>
      </c>
      <c r="AA80" s="14">
        <v>0</v>
      </c>
      <c r="AB80" s="14">
        <v>26424.9751</v>
      </c>
      <c r="AC80" s="43">
        <v>26229</v>
      </c>
      <c r="AD80" s="5">
        <v>26424.9751</v>
      </c>
      <c r="AE80" s="5">
        <v>2789.5079000000001</v>
      </c>
      <c r="AF80" s="6">
        <v>0.90451626681190966</v>
      </c>
      <c r="AG80" s="5">
        <v>0</v>
      </c>
      <c r="AH80" s="6"/>
      <c r="AI80" s="2"/>
    </row>
    <row r="81" spans="1:35" ht="25.5" outlineLevel="1">
      <c r="A81" s="13" t="s">
        <v>124</v>
      </c>
      <c r="B81" s="9" t="s">
        <v>125</v>
      </c>
      <c r="C81" s="13" t="s">
        <v>124</v>
      </c>
      <c r="D81" s="13"/>
      <c r="E81" s="13"/>
      <c r="F81" s="10"/>
      <c r="G81" s="13"/>
      <c r="H81" s="13"/>
      <c r="I81" s="13"/>
      <c r="J81" s="13"/>
      <c r="K81" s="13"/>
      <c r="L81" s="13"/>
      <c r="M81" s="13"/>
      <c r="N81" s="13"/>
      <c r="O81" s="14">
        <v>0</v>
      </c>
      <c r="P81" s="14">
        <v>72886.392000000007</v>
      </c>
      <c r="Q81" s="14">
        <v>-5673.8159999999998</v>
      </c>
      <c r="R81" s="14">
        <v>67212.576000000001</v>
      </c>
      <c r="S81" s="14">
        <v>67212.576000000001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67178.593099999998</v>
      </c>
      <c r="Z81" s="14">
        <v>67178.593099999998</v>
      </c>
      <c r="AA81" s="14">
        <v>0</v>
      </c>
      <c r="AB81" s="14">
        <v>67178.593099999998</v>
      </c>
      <c r="AC81" s="43">
        <v>69968.899999999994</v>
      </c>
      <c r="AD81" s="5">
        <v>67178.593099999998</v>
      </c>
      <c r="AE81" s="5">
        <v>33.982900000000001</v>
      </c>
      <c r="AF81" s="6">
        <v>0.99949439670337881</v>
      </c>
      <c r="AG81" s="5">
        <v>0</v>
      </c>
      <c r="AH81" s="6"/>
      <c r="AI81" s="2"/>
    </row>
    <row r="82" spans="1:35" ht="38.25" outlineLevel="1">
      <c r="A82" s="13"/>
      <c r="B82" s="9" t="s">
        <v>365</v>
      </c>
      <c r="C82" s="49" t="s">
        <v>366</v>
      </c>
      <c r="D82" s="13"/>
      <c r="E82" s="13"/>
      <c r="F82" s="10"/>
      <c r="G82" s="13"/>
      <c r="H82" s="13"/>
      <c r="I82" s="13"/>
      <c r="J82" s="13"/>
      <c r="K82" s="13"/>
      <c r="L82" s="13"/>
      <c r="M82" s="13"/>
      <c r="N82" s="1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43">
        <v>7</v>
      </c>
      <c r="AD82" s="5"/>
      <c r="AE82" s="5"/>
      <c r="AF82" s="6"/>
      <c r="AG82" s="5"/>
      <c r="AH82" s="6"/>
      <c r="AI82" s="2"/>
    </row>
    <row r="83" spans="1:35" ht="38.25" outlineLevel="1">
      <c r="A83" s="13" t="s">
        <v>126</v>
      </c>
      <c r="B83" s="9" t="s">
        <v>127</v>
      </c>
      <c r="C83" s="13" t="s">
        <v>126</v>
      </c>
      <c r="D83" s="13"/>
      <c r="E83" s="13"/>
      <c r="F83" s="10"/>
      <c r="G83" s="13"/>
      <c r="H83" s="13"/>
      <c r="I83" s="13"/>
      <c r="J83" s="13"/>
      <c r="K83" s="13"/>
      <c r="L83" s="13"/>
      <c r="M83" s="13"/>
      <c r="N83" s="13"/>
      <c r="O83" s="14">
        <v>0</v>
      </c>
      <c r="P83" s="14">
        <v>0</v>
      </c>
      <c r="Q83" s="14">
        <v>3827.9</v>
      </c>
      <c r="R83" s="14">
        <v>3827.9</v>
      </c>
      <c r="S83" s="14">
        <v>3827.9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3823.2177000000001</v>
      </c>
      <c r="Z83" s="14">
        <v>3823.2177000000001</v>
      </c>
      <c r="AA83" s="14">
        <v>0</v>
      </c>
      <c r="AB83" s="14">
        <v>3823.2177000000001</v>
      </c>
      <c r="AC83" s="43">
        <v>3746.1</v>
      </c>
      <c r="AD83" s="5">
        <v>3823.2177000000001</v>
      </c>
      <c r="AE83" s="5">
        <v>4.6822999999999997</v>
      </c>
      <c r="AF83" s="6">
        <v>0.99877679667702923</v>
      </c>
      <c r="AG83" s="5">
        <v>0</v>
      </c>
      <c r="AH83" s="6"/>
      <c r="AI83" s="2"/>
    </row>
    <row r="84" spans="1:35" ht="25.5" outlineLevel="1">
      <c r="A84" s="13" t="s">
        <v>128</v>
      </c>
      <c r="B84" s="9" t="s">
        <v>129</v>
      </c>
      <c r="C84" s="13" t="s">
        <v>128</v>
      </c>
      <c r="D84" s="13"/>
      <c r="E84" s="13"/>
      <c r="F84" s="10"/>
      <c r="G84" s="13"/>
      <c r="H84" s="13"/>
      <c r="I84" s="13"/>
      <c r="J84" s="13"/>
      <c r="K84" s="13"/>
      <c r="L84" s="13"/>
      <c r="M84" s="13"/>
      <c r="N84" s="13"/>
      <c r="O84" s="14">
        <v>0</v>
      </c>
      <c r="P84" s="14">
        <v>777.12</v>
      </c>
      <c r="Q84" s="14">
        <v>7.26</v>
      </c>
      <c r="R84" s="14">
        <v>784.38</v>
      </c>
      <c r="S84" s="14">
        <v>784.38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784.38</v>
      </c>
      <c r="Z84" s="14">
        <v>784.38</v>
      </c>
      <c r="AA84" s="14">
        <v>0</v>
      </c>
      <c r="AB84" s="14">
        <v>784.38</v>
      </c>
      <c r="AC84" s="43">
        <v>540.1</v>
      </c>
      <c r="AD84" s="5">
        <v>784.38</v>
      </c>
      <c r="AE84" s="5">
        <v>0</v>
      </c>
      <c r="AF84" s="6">
        <v>1</v>
      </c>
      <c r="AG84" s="5">
        <v>0</v>
      </c>
      <c r="AH84" s="6"/>
      <c r="AI84" s="2"/>
    </row>
    <row r="85" spans="1:35" outlineLevel="1">
      <c r="A85" s="13" t="s">
        <v>130</v>
      </c>
      <c r="B85" s="9" t="s">
        <v>131</v>
      </c>
      <c r="C85" s="13" t="s">
        <v>130</v>
      </c>
      <c r="D85" s="13"/>
      <c r="E85" s="13"/>
      <c r="F85" s="10"/>
      <c r="G85" s="13"/>
      <c r="H85" s="13"/>
      <c r="I85" s="13"/>
      <c r="J85" s="13"/>
      <c r="K85" s="13"/>
      <c r="L85" s="13"/>
      <c r="M85" s="13"/>
      <c r="N85" s="13"/>
      <c r="O85" s="14">
        <v>0</v>
      </c>
      <c r="P85" s="14">
        <v>0</v>
      </c>
      <c r="Q85" s="14">
        <v>55</v>
      </c>
      <c r="R85" s="14">
        <v>55</v>
      </c>
      <c r="S85" s="14">
        <v>55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55</v>
      </c>
      <c r="Z85" s="14">
        <v>55</v>
      </c>
      <c r="AA85" s="14">
        <v>0</v>
      </c>
      <c r="AB85" s="14">
        <v>55</v>
      </c>
      <c r="AC85" s="43">
        <v>385</v>
      </c>
      <c r="AD85" s="5">
        <v>55</v>
      </c>
      <c r="AE85" s="5">
        <v>0</v>
      </c>
      <c r="AF85" s="6">
        <v>1</v>
      </c>
      <c r="AG85" s="5">
        <v>0</v>
      </c>
      <c r="AH85" s="6"/>
      <c r="AI85" s="2"/>
    </row>
    <row r="86" spans="1:35" ht="25.5" outlineLevel="1">
      <c r="A86" s="13" t="s">
        <v>132</v>
      </c>
      <c r="B86" s="9" t="s">
        <v>133</v>
      </c>
      <c r="C86" s="13" t="s">
        <v>132</v>
      </c>
      <c r="D86" s="13"/>
      <c r="E86" s="13"/>
      <c r="F86" s="10"/>
      <c r="G86" s="13"/>
      <c r="H86" s="13"/>
      <c r="I86" s="13"/>
      <c r="J86" s="13"/>
      <c r="K86" s="13"/>
      <c r="L86" s="13"/>
      <c r="M86" s="13"/>
      <c r="N86" s="13"/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-144.06970000000001</v>
      </c>
      <c r="Z86" s="14">
        <v>-144.06970000000001</v>
      </c>
      <c r="AA86" s="14">
        <v>0</v>
      </c>
      <c r="AB86" s="14">
        <v>-144.06970000000001</v>
      </c>
      <c r="AC86" s="43">
        <v>-79</v>
      </c>
      <c r="AD86" s="5">
        <v>-144.06970000000001</v>
      </c>
      <c r="AE86" s="5">
        <v>144.06970000000001</v>
      </c>
      <c r="AF86" s="6"/>
      <c r="AG86" s="5">
        <v>0</v>
      </c>
      <c r="AH86" s="6"/>
      <c r="AI86" s="2"/>
    </row>
    <row r="87" spans="1:35" s="23" customFormat="1" ht="25.5">
      <c r="A87" s="17" t="s">
        <v>134</v>
      </c>
      <c r="B87" s="18" t="s">
        <v>135</v>
      </c>
      <c r="C87" s="17" t="s">
        <v>134</v>
      </c>
      <c r="D87" s="17"/>
      <c r="E87" s="17"/>
      <c r="F87" s="19"/>
      <c r="G87" s="17"/>
      <c r="H87" s="17"/>
      <c r="I87" s="17"/>
      <c r="J87" s="17"/>
      <c r="K87" s="17"/>
      <c r="L87" s="17"/>
      <c r="M87" s="17"/>
      <c r="N87" s="17"/>
      <c r="O87" s="14">
        <v>0</v>
      </c>
      <c r="P87" s="14">
        <v>101264.6</v>
      </c>
      <c r="Q87" s="14">
        <v>-14.932499999999999</v>
      </c>
      <c r="R87" s="14">
        <v>101249.6675</v>
      </c>
      <c r="S87" s="14">
        <v>101249.6675</v>
      </c>
      <c r="T87" s="14">
        <v>0</v>
      </c>
      <c r="U87" s="14">
        <v>0</v>
      </c>
      <c r="V87" s="14">
        <v>0</v>
      </c>
      <c r="W87" s="14">
        <v>0</v>
      </c>
      <c r="X87" s="14">
        <v>316.54689999999999</v>
      </c>
      <c r="Y87" s="14">
        <v>101566.2144</v>
      </c>
      <c r="Z87" s="14">
        <v>101249.6675</v>
      </c>
      <c r="AA87" s="14">
        <v>316.54689999999999</v>
      </c>
      <c r="AB87" s="14">
        <v>101566.2144</v>
      </c>
      <c r="AC87" s="42">
        <f>SUM(AC88:AC90)</f>
        <v>109476.5</v>
      </c>
      <c r="AD87" s="20">
        <v>101249.6675</v>
      </c>
      <c r="AE87" s="20">
        <v>0</v>
      </c>
      <c r="AF87" s="21">
        <v>1</v>
      </c>
      <c r="AG87" s="20">
        <v>0</v>
      </c>
      <c r="AH87" s="21"/>
      <c r="AI87" s="22"/>
    </row>
    <row r="88" spans="1:35" ht="25.5" outlineLevel="1">
      <c r="A88" s="13" t="s">
        <v>136</v>
      </c>
      <c r="B88" s="9" t="s">
        <v>137</v>
      </c>
      <c r="C88" s="13" t="s">
        <v>136</v>
      </c>
      <c r="D88" s="13"/>
      <c r="E88" s="13"/>
      <c r="F88" s="10"/>
      <c r="G88" s="13"/>
      <c r="H88" s="13"/>
      <c r="I88" s="13"/>
      <c r="J88" s="13"/>
      <c r="K88" s="13"/>
      <c r="L88" s="13"/>
      <c r="M88" s="13"/>
      <c r="N88" s="13"/>
      <c r="O88" s="14">
        <v>0</v>
      </c>
      <c r="P88" s="14">
        <v>100696</v>
      </c>
      <c r="Q88" s="14">
        <v>-14.932499999999999</v>
      </c>
      <c r="R88" s="14">
        <v>100681.0675</v>
      </c>
      <c r="S88" s="14">
        <v>100681.0675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100681.0675</v>
      </c>
      <c r="Z88" s="14">
        <v>100681.0675</v>
      </c>
      <c r="AA88" s="14">
        <v>0</v>
      </c>
      <c r="AB88" s="14">
        <v>100681.0675</v>
      </c>
      <c r="AC88" s="43">
        <v>105331</v>
      </c>
      <c r="AD88" s="5">
        <v>100681.0675</v>
      </c>
      <c r="AE88" s="5">
        <v>0</v>
      </c>
      <c r="AF88" s="6">
        <v>1</v>
      </c>
      <c r="AG88" s="5">
        <v>0</v>
      </c>
      <c r="AH88" s="6"/>
      <c r="AI88" s="2"/>
    </row>
    <row r="89" spans="1:35" ht="25.5" outlineLevel="1">
      <c r="A89" s="13"/>
      <c r="B89" s="9" t="s">
        <v>367</v>
      </c>
      <c r="C89" s="49" t="s">
        <v>368</v>
      </c>
      <c r="D89" s="13"/>
      <c r="E89" s="13"/>
      <c r="F89" s="10"/>
      <c r="G89" s="13"/>
      <c r="H89" s="13"/>
      <c r="I89" s="13"/>
      <c r="J89" s="13"/>
      <c r="K89" s="13"/>
      <c r="L89" s="13"/>
      <c r="M89" s="13"/>
      <c r="N89" s="1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43">
        <v>3551.5</v>
      </c>
      <c r="AD89" s="5"/>
      <c r="AE89" s="5"/>
      <c r="AF89" s="6"/>
      <c r="AG89" s="5"/>
      <c r="AH89" s="6"/>
      <c r="AI89" s="2"/>
    </row>
    <row r="90" spans="1:35" ht="25.5" outlineLevel="1">
      <c r="A90" s="13" t="s">
        <v>138</v>
      </c>
      <c r="B90" s="9" t="s">
        <v>125</v>
      </c>
      <c r="C90" s="13" t="s">
        <v>138</v>
      </c>
      <c r="D90" s="13"/>
      <c r="E90" s="13"/>
      <c r="F90" s="10"/>
      <c r="G90" s="13"/>
      <c r="H90" s="13"/>
      <c r="I90" s="13"/>
      <c r="J90" s="13"/>
      <c r="K90" s="13"/>
      <c r="L90" s="13"/>
      <c r="M90" s="13"/>
      <c r="N90" s="13"/>
      <c r="O90" s="14">
        <v>0</v>
      </c>
      <c r="P90" s="14">
        <v>568.6</v>
      </c>
      <c r="Q90" s="14">
        <v>0</v>
      </c>
      <c r="R90" s="14">
        <v>568.6</v>
      </c>
      <c r="S90" s="14">
        <v>568.6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568.6</v>
      </c>
      <c r="Z90" s="14">
        <v>568.6</v>
      </c>
      <c r="AA90" s="14">
        <v>0</v>
      </c>
      <c r="AB90" s="14">
        <v>568.6</v>
      </c>
      <c r="AC90" s="43">
        <v>594</v>
      </c>
      <c r="AD90" s="5">
        <v>568.6</v>
      </c>
      <c r="AE90" s="5">
        <v>0</v>
      </c>
      <c r="AF90" s="6">
        <v>1</v>
      </c>
      <c r="AG90" s="5">
        <v>0</v>
      </c>
      <c r="AH90" s="6"/>
      <c r="AI90" s="2"/>
    </row>
    <row r="91" spans="1:35" outlineLevel="1">
      <c r="A91" s="13"/>
      <c r="B91" s="18" t="s">
        <v>369</v>
      </c>
      <c r="C91" s="17">
        <v>9.17E+19</v>
      </c>
      <c r="D91" s="17"/>
      <c r="E91" s="17"/>
      <c r="F91" s="19"/>
      <c r="G91" s="17"/>
      <c r="H91" s="17"/>
      <c r="I91" s="17"/>
      <c r="J91" s="17"/>
      <c r="K91" s="17"/>
      <c r="L91" s="17"/>
      <c r="M91" s="17"/>
      <c r="N91" s="17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42">
        <v>79.599999999999994</v>
      </c>
      <c r="AD91" s="5"/>
      <c r="AE91" s="5"/>
      <c r="AF91" s="6"/>
      <c r="AG91" s="5"/>
      <c r="AH91" s="6"/>
      <c r="AI91" s="2"/>
    </row>
    <row r="92" spans="1:35" ht="38.25" outlineLevel="1">
      <c r="A92" s="13"/>
      <c r="B92" s="9" t="s">
        <v>370</v>
      </c>
      <c r="C92" s="49" t="s">
        <v>371</v>
      </c>
      <c r="D92" s="13"/>
      <c r="E92" s="13"/>
      <c r="F92" s="10"/>
      <c r="G92" s="13"/>
      <c r="H92" s="13"/>
      <c r="I92" s="13"/>
      <c r="J92" s="13"/>
      <c r="K92" s="13"/>
      <c r="L92" s="13"/>
      <c r="M92" s="13"/>
      <c r="N92" s="13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43">
        <v>79.599999999999994</v>
      </c>
      <c r="AD92" s="5"/>
      <c r="AE92" s="5"/>
      <c r="AF92" s="6"/>
      <c r="AG92" s="5"/>
      <c r="AH92" s="6"/>
      <c r="AI92" s="2"/>
    </row>
    <row r="93" spans="1:35">
      <c r="A93" s="59" t="s">
        <v>139</v>
      </c>
      <c r="B93" s="60"/>
      <c r="C93" s="60"/>
      <c r="D93" s="60"/>
      <c r="E93" s="60"/>
      <c r="F93" s="60"/>
      <c r="G93" s="60"/>
      <c r="H93" s="60"/>
      <c r="I93" s="15"/>
      <c r="J93" s="15"/>
      <c r="K93" s="15"/>
      <c r="L93" s="15"/>
      <c r="M93" s="15"/>
      <c r="N93" s="15"/>
      <c r="O93" s="16">
        <v>0</v>
      </c>
      <c r="P93" s="16">
        <v>202797.61199999999</v>
      </c>
      <c r="Q93" s="16">
        <v>60300.5478</v>
      </c>
      <c r="R93" s="16">
        <v>263098.15980000002</v>
      </c>
      <c r="S93" s="16">
        <v>263098.15980000002</v>
      </c>
      <c r="T93" s="16">
        <v>0</v>
      </c>
      <c r="U93" s="16">
        <v>0</v>
      </c>
      <c r="V93" s="16">
        <v>0</v>
      </c>
      <c r="W93" s="16">
        <v>0</v>
      </c>
      <c r="X93" s="16">
        <v>316.54689999999999</v>
      </c>
      <c r="Y93" s="16">
        <v>254302.01209999999</v>
      </c>
      <c r="Z93" s="16">
        <v>253985.46520000001</v>
      </c>
      <c r="AA93" s="16">
        <v>316.54689999999999</v>
      </c>
      <c r="AB93" s="16">
        <v>254302.01209999999</v>
      </c>
      <c r="AC93" s="44">
        <f>AC91+AC87+AC64+AC52+AC49+AC46+AC18+AC13+AC10</f>
        <v>264631.45770000003</v>
      </c>
      <c r="AD93" s="7">
        <v>253985.46520000001</v>
      </c>
      <c r="AE93" s="7">
        <v>9112.6946000000007</v>
      </c>
      <c r="AF93" s="8">
        <v>0.96536389837569669</v>
      </c>
      <c r="AG93" s="7">
        <v>0</v>
      </c>
      <c r="AH93" s="8"/>
      <c r="AI93" s="2"/>
    </row>
  </sheetData>
  <mergeCells count="26">
    <mergeCell ref="S8:S9"/>
    <mergeCell ref="U8:U9"/>
    <mergeCell ref="V8:V9"/>
    <mergeCell ref="W8:W9"/>
    <mergeCell ref="R8:R9"/>
    <mergeCell ref="X8:Z8"/>
    <mergeCell ref="AE8:AF8"/>
    <mergeCell ref="AG8:AH8"/>
    <mergeCell ref="T8:T9"/>
    <mergeCell ref="AA8:AC9"/>
    <mergeCell ref="C5:AD5"/>
    <mergeCell ref="B6:AC6"/>
    <mergeCell ref="A93:H93"/>
    <mergeCell ref="F8:H8"/>
    <mergeCell ref="A8:A9"/>
    <mergeCell ref="B8:B9"/>
    <mergeCell ref="C8:C9"/>
    <mergeCell ref="D8:D9"/>
    <mergeCell ref="E8:E9"/>
    <mergeCell ref="I8:K8"/>
    <mergeCell ref="L8:L9"/>
    <mergeCell ref="M8:M9"/>
    <mergeCell ref="N8:N9"/>
    <mergeCell ref="O8:O9"/>
    <mergeCell ref="P8:P9"/>
    <mergeCell ref="Q8:Q9"/>
  </mergeCells>
  <pageMargins left="0.78740157480314965" right="0.39370078740157483" top="0.59055118110236227" bottom="0.59055118110236227" header="0" footer="0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7"/>
  <sheetViews>
    <sheetView tabSelected="1" view="pageBreakPreview" topLeftCell="A28" zoomScale="60" zoomScaleNormal="100" workbookViewId="0">
      <selection activeCell="A5" sqref="A5"/>
    </sheetView>
  </sheetViews>
  <sheetFormatPr defaultRowHeight="15"/>
  <cols>
    <col min="1" max="1" width="95.5703125" customWidth="1"/>
    <col min="2" max="2" width="19.85546875" style="26" customWidth="1"/>
    <col min="3" max="3" width="12.42578125" style="30" customWidth="1"/>
  </cols>
  <sheetData>
    <row r="1" spans="1:3" ht="15.75">
      <c r="A1" s="46"/>
      <c r="B1" s="47" t="s">
        <v>389</v>
      </c>
      <c r="C1" s="47"/>
    </row>
    <row r="2" spans="1:3" ht="15.75">
      <c r="A2" s="46"/>
      <c r="B2" s="47" t="s">
        <v>337</v>
      </c>
      <c r="C2" s="47"/>
    </row>
    <row r="3" spans="1:3" ht="15.75">
      <c r="A3" s="46"/>
      <c r="B3" s="47" t="s">
        <v>338</v>
      </c>
      <c r="C3" s="47"/>
    </row>
    <row r="4" spans="1:3" ht="15.75">
      <c r="A4" s="46"/>
      <c r="B4" s="47" t="s">
        <v>390</v>
      </c>
      <c r="C4" s="47"/>
    </row>
    <row r="5" spans="1:3" ht="15.75">
      <c r="A5" s="46" t="s">
        <v>392</v>
      </c>
      <c r="B5" s="47"/>
      <c r="C5" s="47"/>
    </row>
    <row r="6" spans="1:3" ht="45" customHeight="1">
      <c r="A6" s="89" t="s">
        <v>342</v>
      </c>
      <c r="B6" s="89"/>
      <c r="C6" s="89"/>
    </row>
    <row r="7" spans="1:3">
      <c r="A7" s="46"/>
      <c r="B7" s="46"/>
      <c r="C7" s="46"/>
    </row>
    <row r="9" spans="1:3">
      <c r="A9" s="83" t="s">
        <v>241</v>
      </c>
      <c r="B9" s="85" t="s">
        <v>145</v>
      </c>
      <c r="C9" s="87" t="s">
        <v>242</v>
      </c>
    </row>
    <row r="10" spans="1:3">
      <c r="A10" s="84"/>
      <c r="B10" s="86"/>
      <c r="C10" s="88"/>
    </row>
    <row r="11" spans="1:3">
      <c r="A11" s="84"/>
      <c r="B11" s="86"/>
      <c r="C11" s="88"/>
    </row>
    <row r="12" spans="1:3">
      <c r="A12" s="31">
        <v>1</v>
      </c>
      <c r="B12" s="32">
        <v>2</v>
      </c>
      <c r="C12" s="33" t="s">
        <v>146</v>
      </c>
    </row>
    <row r="13" spans="1:3">
      <c r="A13" s="34" t="s">
        <v>147</v>
      </c>
      <c r="B13" s="35" t="s">
        <v>248</v>
      </c>
      <c r="C13" s="50">
        <v>39440.800000000003</v>
      </c>
    </row>
    <row r="14" spans="1:3">
      <c r="A14" s="34" t="s">
        <v>148</v>
      </c>
      <c r="B14" s="35" t="s">
        <v>249</v>
      </c>
      <c r="C14" s="50">
        <f>C15</f>
        <v>10919.300000000001</v>
      </c>
    </row>
    <row r="15" spans="1:3">
      <c r="A15" s="36" t="s">
        <v>149</v>
      </c>
      <c r="B15" s="27" t="s">
        <v>250</v>
      </c>
      <c r="C15" s="51">
        <f>C16+C21+C26+C31+C34</f>
        <v>10919.300000000001</v>
      </c>
    </row>
    <row r="16" spans="1:3" ht="39">
      <c r="A16" s="36" t="s">
        <v>150</v>
      </c>
      <c r="B16" s="27" t="s">
        <v>251</v>
      </c>
      <c r="C16" s="51">
        <f>C18+C19+C20</f>
        <v>9877.4</v>
      </c>
    </row>
    <row r="17" spans="1:3">
      <c r="A17" s="25" t="s">
        <v>235</v>
      </c>
      <c r="B17" s="27"/>
      <c r="C17" s="51"/>
    </row>
    <row r="18" spans="1:3" ht="25.5">
      <c r="A18" s="37" t="s">
        <v>236</v>
      </c>
      <c r="B18" s="28" t="s">
        <v>237</v>
      </c>
      <c r="C18" s="52">
        <v>9874.9</v>
      </c>
    </row>
    <row r="19" spans="1:3">
      <c r="A19" s="37" t="s">
        <v>238</v>
      </c>
      <c r="B19" s="28" t="s">
        <v>246</v>
      </c>
      <c r="C19" s="52">
        <v>-11.9</v>
      </c>
    </row>
    <row r="20" spans="1:3" ht="25.5">
      <c r="A20" s="37" t="s">
        <v>239</v>
      </c>
      <c r="B20" s="28" t="s">
        <v>240</v>
      </c>
      <c r="C20" s="52">
        <v>14.4</v>
      </c>
    </row>
    <row r="21" spans="1:3" ht="64.5">
      <c r="A21" s="36" t="s">
        <v>151</v>
      </c>
      <c r="B21" s="27" t="s">
        <v>252</v>
      </c>
      <c r="C21" s="51">
        <f>C23+C24+C25</f>
        <v>27.6</v>
      </c>
    </row>
    <row r="22" spans="1:3">
      <c r="A22" s="25" t="s">
        <v>235</v>
      </c>
      <c r="B22" s="27"/>
      <c r="C22" s="51"/>
    </row>
    <row r="23" spans="1:3" ht="25.5">
      <c r="A23" s="37" t="s">
        <v>236</v>
      </c>
      <c r="B23" s="28" t="s">
        <v>237</v>
      </c>
      <c r="C23" s="52">
        <v>27.4</v>
      </c>
    </row>
    <row r="24" spans="1:3">
      <c r="A24" s="37" t="s">
        <v>238</v>
      </c>
      <c r="B24" s="28" t="s">
        <v>246</v>
      </c>
      <c r="C24" s="52">
        <v>0.1</v>
      </c>
    </row>
    <row r="25" spans="1:3" ht="25.5">
      <c r="A25" s="37" t="s">
        <v>239</v>
      </c>
      <c r="B25" s="28" t="s">
        <v>240</v>
      </c>
      <c r="C25" s="52">
        <v>0.1</v>
      </c>
    </row>
    <row r="26" spans="1:3" ht="26.25">
      <c r="A26" s="36" t="s">
        <v>152</v>
      </c>
      <c r="B26" s="27" t="s">
        <v>253</v>
      </c>
      <c r="C26" s="51">
        <f>C28+C29+C30</f>
        <v>424.09999999999997</v>
      </c>
    </row>
    <row r="27" spans="1:3">
      <c r="A27" s="25" t="s">
        <v>235</v>
      </c>
      <c r="B27" s="27"/>
      <c r="C27" s="51"/>
    </row>
    <row r="28" spans="1:3" ht="25.5">
      <c r="A28" s="37" t="s">
        <v>236</v>
      </c>
      <c r="B28" s="28" t="s">
        <v>237</v>
      </c>
      <c r="C28" s="53">
        <v>423.2</v>
      </c>
    </row>
    <row r="29" spans="1:3">
      <c r="A29" s="37" t="s">
        <v>238</v>
      </c>
      <c r="B29" s="28" t="s">
        <v>246</v>
      </c>
      <c r="C29" s="53">
        <v>0.4</v>
      </c>
    </row>
    <row r="30" spans="1:3" ht="25.5">
      <c r="A30" s="37" t="s">
        <v>239</v>
      </c>
      <c r="B30" s="28" t="s">
        <v>240</v>
      </c>
      <c r="C30" s="53">
        <v>0.5</v>
      </c>
    </row>
    <row r="31" spans="1:3" ht="51.75">
      <c r="A31" s="36" t="s">
        <v>153</v>
      </c>
      <c r="B31" s="27" t="s">
        <v>254</v>
      </c>
      <c r="C31" s="51">
        <f>C33</f>
        <v>121</v>
      </c>
    </row>
    <row r="32" spans="1:3">
      <c r="A32" s="25" t="s">
        <v>235</v>
      </c>
      <c r="B32" s="27"/>
      <c r="C32" s="51"/>
    </row>
    <row r="33" spans="1:3" ht="25.5">
      <c r="A33" s="37" t="s">
        <v>236</v>
      </c>
      <c r="B33" s="28" t="s">
        <v>237</v>
      </c>
      <c r="C33" s="52">
        <v>121</v>
      </c>
    </row>
    <row r="34" spans="1:3" ht="51">
      <c r="A34" s="55" t="s">
        <v>372</v>
      </c>
      <c r="B34" s="27" t="s">
        <v>373</v>
      </c>
      <c r="C34" s="51">
        <f>C36</f>
        <v>469.2</v>
      </c>
    </row>
    <row r="35" spans="1:3">
      <c r="A35" s="25" t="s">
        <v>235</v>
      </c>
      <c r="B35" s="27"/>
      <c r="C35" s="52"/>
    </row>
    <row r="36" spans="1:3" ht="25.5">
      <c r="A36" s="37" t="s">
        <v>236</v>
      </c>
      <c r="B36" s="28" t="s">
        <v>237</v>
      </c>
      <c r="C36" s="52">
        <v>469.2</v>
      </c>
    </row>
    <row r="37" spans="1:3" ht="26.25">
      <c r="A37" s="34" t="s">
        <v>154</v>
      </c>
      <c r="B37" s="35" t="s">
        <v>255</v>
      </c>
      <c r="C37" s="50">
        <f>C38</f>
        <v>15915.199999999999</v>
      </c>
    </row>
    <row r="38" spans="1:3">
      <c r="A38" s="36" t="s">
        <v>155</v>
      </c>
      <c r="B38" s="27" t="s">
        <v>256</v>
      </c>
      <c r="C38" s="51">
        <f>C39+C40+C41+C42</f>
        <v>15915.199999999999</v>
      </c>
    </row>
    <row r="39" spans="1:3" ht="64.5">
      <c r="A39" s="36" t="s">
        <v>156</v>
      </c>
      <c r="B39" s="27" t="s">
        <v>257</v>
      </c>
      <c r="C39" s="51">
        <v>7978.4</v>
      </c>
    </row>
    <row r="40" spans="1:3" ht="64.5">
      <c r="A40" s="36" t="s">
        <v>157</v>
      </c>
      <c r="B40" s="27" t="s">
        <v>258</v>
      </c>
      <c r="C40" s="51">
        <v>43.1</v>
      </c>
    </row>
    <row r="41" spans="1:3" ht="64.5">
      <c r="A41" s="36" t="s">
        <v>158</v>
      </c>
      <c r="B41" s="27" t="s">
        <v>259</v>
      </c>
      <c r="C41" s="51">
        <v>8809.1</v>
      </c>
    </row>
    <row r="42" spans="1:3" ht="64.5">
      <c r="A42" s="36" t="s">
        <v>159</v>
      </c>
      <c r="B42" s="27" t="s">
        <v>260</v>
      </c>
      <c r="C42" s="51">
        <v>-915.4</v>
      </c>
    </row>
    <row r="43" spans="1:3">
      <c r="A43" s="34" t="s">
        <v>160</v>
      </c>
      <c r="B43" s="35" t="s">
        <v>261</v>
      </c>
      <c r="C43" s="50">
        <f>C44+C53+C58+C63</f>
        <v>3022.6</v>
      </c>
    </row>
    <row r="44" spans="1:3">
      <c r="A44" s="36" t="s">
        <v>161</v>
      </c>
      <c r="B44" s="27" t="s">
        <v>262</v>
      </c>
      <c r="C44" s="51">
        <f>C45+C49</f>
        <v>2783.4</v>
      </c>
    </row>
    <row r="45" spans="1:3">
      <c r="A45" s="36" t="s">
        <v>162</v>
      </c>
      <c r="B45" s="27" t="s">
        <v>263</v>
      </c>
      <c r="C45" s="51">
        <f>C47+C48</f>
        <v>2664.6</v>
      </c>
    </row>
    <row r="46" spans="1:3">
      <c r="A46" s="25" t="s">
        <v>235</v>
      </c>
      <c r="B46" s="27"/>
      <c r="C46" s="51"/>
    </row>
    <row r="47" spans="1:3" ht="25.5">
      <c r="A47" s="37" t="s">
        <v>236</v>
      </c>
      <c r="B47" s="28" t="s">
        <v>237</v>
      </c>
      <c r="C47" s="53">
        <v>2649.2</v>
      </c>
    </row>
    <row r="48" spans="1:3">
      <c r="A48" s="37" t="s">
        <v>238</v>
      </c>
      <c r="B48" s="28" t="s">
        <v>246</v>
      </c>
      <c r="C48" s="53">
        <v>15.4</v>
      </c>
    </row>
    <row r="49" spans="1:3" ht="39">
      <c r="A49" s="36" t="s">
        <v>163</v>
      </c>
      <c r="B49" s="27" t="s">
        <v>264</v>
      </c>
      <c r="C49" s="51">
        <f>C51+C52</f>
        <v>118.8</v>
      </c>
    </row>
    <row r="50" spans="1:3">
      <c r="A50" s="25" t="s">
        <v>235</v>
      </c>
      <c r="B50" s="27"/>
      <c r="C50" s="51"/>
    </row>
    <row r="51" spans="1:3" ht="25.5">
      <c r="A51" s="37" t="s">
        <v>236</v>
      </c>
      <c r="B51" s="28" t="s">
        <v>237</v>
      </c>
      <c r="C51" s="53">
        <v>116.8</v>
      </c>
    </row>
    <row r="52" spans="1:3">
      <c r="A52" s="37" t="s">
        <v>238</v>
      </c>
      <c r="B52" s="28" t="s">
        <v>246</v>
      </c>
      <c r="C52" s="53">
        <v>2</v>
      </c>
    </row>
    <row r="53" spans="1:3">
      <c r="A53" s="36" t="s">
        <v>164</v>
      </c>
      <c r="B53" s="27" t="s">
        <v>265</v>
      </c>
      <c r="C53" s="51">
        <f>C55+C56+C57</f>
        <v>-1.7999999999999998</v>
      </c>
    </row>
    <row r="54" spans="1:3">
      <c r="A54" s="25" t="s">
        <v>235</v>
      </c>
      <c r="B54" s="27"/>
      <c r="C54" s="51"/>
    </row>
    <row r="55" spans="1:3" ht="25.5">
      <c r="A55" s="37" t="s">
        <v>236</v>
      </c>
      <c r="B55" s="28" t="s">
        <v>237</v>
      </c>
      <c r="C55" s="53">
        <v>-3</v>
      </c>
    </row>
    <row r="56" spans="1:3">
      <c r="A56" s="37" t="s">
        <v>238</v>
      </c>
      <c r="B56" s="28" t="s">
        <v>246</v>
      </c>
      <c r="C56" s="53">
        <v>0.2</v>
      </c>
    </row>
    <row r="57" spans="1:3" ht="25.5">
      <c r="A57" s="37" t="s">
        <v>239</v>
      </c>
      <c r="B57" s="28" t="s">
        <v>240</v>
      </c>
      <c r="C57" s="53">
        <v>1</v>
      </c>
    </row>
    <row r="58" spans="1:3">
      <c r="A58" s="36" t="s">
        <v>165</v>
      </c>
      <c r="B58" s="27" t="s">
        <v>266</v>
      </c>
      <c r="C58" s="51">
        <f>C60+C61+C62</f>
        <v>-5.3000000000000007</v>
      </c>
    </row>
    <row r="59" spans="1:3">
      <c r="A59" s="25" t="s">
        <v>235</v>
      </c>
      <c r="B59" s="27"/>
      <c r="C59" s="51"/>
    </row>
    <row r="60" spans="1:3" ht="26.25">
      <c r="A60" s="38" t="s">
        <v>243</v>
      </c>
      <c r="B60" s="28" t="s">
        <v>237</v>
      </c>
      <c r="C60" s="52">
        <v>-1</v>
      </c>
    </row>
    <row r="61" spans="1:3">
      <c r="A61" s="38" t="s">
        <v>244</v>
      </c>
      <c r="B61" s="28" t="s">
        <v>246</v>
      </c>
      <c r="C61" s="52">
        <v>0.1</v>
      </c>
    </row>
    <row r="62" spans="1:3">
      <c r="A62" s="38" t="s">
        <v>245</v>
      </c>
      <c r="B62" s="28" t="s">
        <v>247</v>
      </c>
      <c r="C62" s="52">
        <v>-4.4000000000000004</v>
      </c>
    </row>
    <row r="63" spans="1:3" ht="26.25">
      <c r="A63" s="36" t="s">
        <v>166</v>
      </c>
      <c r="B63" s="27" t="s">
        <v>267</v>
      </c>
      <c r="C63" s="51">
        <f>C65+C66</f>
        <v>246.3</v>
      </c>
    </row>
    <row r="64" spans="1:3">
      <c r="A64" s="25" t="s">
        <v>235</v>
      </c>
      <c r="B64" s="27"/>
      <c r="C64" s="51"/>
    </row>
    <row r="65" spans="1:3" ht="26.25">
      <c r="A65" s="38" t="s">
        <v>243</v>
      </c>
      <c r="B65" s="28" t="s">
        <v>237</v>
      </c>
      <c r="C65" s="52">
        <v>244.4</v>
      </c>
    </row>
    <row r="66" spans="1:3">
      <c r="A66" s="38" t="s">
        <v>244</v>
      </c>
      <c r="B66" s="28" t="s">
        <v>246</v>
      </c>
      <c r="C66" s="52">
        <v>1.9</v>
      </c>
    </row>
    <row r="67" spans="1:3">
      <c r="A67" s="34" t="s">
        <v>167</v>
      </c>
      <c r="B67" s="35" t="s">
        <v>268</v>
      </c>
      <c r="C67" s="50">
        <f>C68</f>
        <v>284.3</v>
      </c>
    </row>
    <row r="68" spans="1:3">
      <c r="A68" s="36" t="s">
        <v>168</v>
      </c>
      <c r="B68" s="27" t="s">
        <v>269</v>
      </c>
      <c r="C68" s="51">
        <f>C70+C71</f>
        <v>284.3</v>
      </c>
    </row>
    <row r="69" spans="1:3">
      <c r="A69" s="25" t="s">
        <v>235</v>
      </c>
      <c r="B69" s="27"/>
      <c r="C69" s="51"/>
    </row>
    <row r="70" spans="1:3" ht="26.25">
      <c r="A70" s="38" t="s">
        <v>243</v>
      </c>
      <c r="B70" s="28" t="s">
        <v>237</v>
      </c>
      <c r="C70" s="53">
        <v>284.10000000000002</v>
      </c>
    </row>
    <row r="71" spans="1:3">
      <c r="A71" s="38" t="s">
        <v>244</v>
      </c>
      <c r="B71" s="28" t="s">
        <v>246</v>
      </c>
      <c r="C71" s="53">
        <v>0.2</v>
      </c>
    </row>
    <row r="72" spans="1:3" s="29" customFormat="1">
      <c r="A72" s="34" t="s">
        <v>169</v>
      </c>
      <c r="B72" s="35" t="s">
        <v>270</v>
      </c>
      <c r="C72" s="50">
        <v>277.60000000000002</v>
      </c>
    </row>
    <row r="73" spans="1:3" ht="26.25">
      <c r="A73" s="36" t="s">
        <v>170</v>
      </c>
      <c r="B73" s="27" t="s">
        <v>271</v>
      </c>
      <c r="C73" s="51">
        <v>277.60000000000002</v>
      </c>
    </row>
    <row r="74" spans="1:3" s="29" customFormat="1" ht="26.25">
      <c r="A74" s="34" t="s">
        <v>171</v>
      </c>
      <c r="B74" s="35" t="s">
        <v>272</v>
      </c>
      <c r="C74" s="50">
        <f>C75+C78</f>
        <v>2174.5</v>
      </c>
    </row>
    <row r="75" spans="1:3" ht="51.75">
      <c r="A75" s="36" t="s">
        <v>172</v>
      </c>
      <c r="B75" s="27" t="s">
        <v>273</v>
      </c>
      <c r="C75" s="51">
        <f>C76+C77</f>
        <v>2169.1999999999998</v>
      </c>
    </row>
    <row r="76" spans="1:3" ht="51.75">
      <c r="A76" s="36" t="s">
        <v>173</v>
      </c>
      <c r="B76" s="27" t="s">
        <v>274</v>
      </c>
      <c r="C76" s="51">
        <v>1242.9000000000001</v>
      </c>
    </row>
    <row r="77" spans="1:3" ht="39">
      <c r="A77" s="36" t="s">
        <v>174</v>
      </c>
      <c r="B77" s="27" t="s">
        <v>275</v>
      </c>
      <c r="C77" s="51">
        <v>926.3</v>
      </c>
    </row>
    <row r="78" spans="1:3" ht="39">
      <c r="A78" s="36" t="s">
        <v>175</v>
      </c>
      <c r="B78" s="27" t="s">
        <v>276</v>
      </c>
      <c r="C78" s="51">
        <f>C79+C80</f>
        <v>5.3</v>
      </c>
    </row>
    <row r="79" spans="1:3" ht="39">
      <c r="A79" s="36" t="s">
        <v>176</v>
      </c>
      <c r="B79" s="27" t="s">
        <v>277</v>
      </c>
      <c r="C79" s="51">
        <v>2.8</v>
      </c>
    </row>
    <row r="80" spans="1:3" ht="51.75">
      <c r="A80" s="36" t="s">
        <v>374</v>
      </c>
      <c r="B80" s="27" t="s">
        <v>375</v>
      </c>
      <c r="C80" s="51">
        <v>2.5</v>
      </c>
    </row>
    <row r="81" spans="1:3" s="29" customFormat="1">
      <c r="A81" s="34" t="s">
        <v>177</v>
      </c>
      <c r="B81" s="35" t="s">
        <v>278</v>
      </c>
      <c r="C81" s="50">
        <f>C82</f>
        <v>7</v>
      </c>
    </row>
    <row r="82" spans="1:3">
      <c r="A82" s="36" t="s">
        <v>178</v>
      </c>
      <c r="B82" s="27" t="s">
        <v>279</v>
      </c>
      <c r="C82" s="51">
        <f>C83+C84</f>
        <v>7</v>
      </c>
    </row>
    <row r="83" spans="1:3">
      <c r="A83" s="36" t="s">
        <v>179</v>
      </c>
      <c r="B83" s="27" t="s">
        <v>280</v>
      </c>
      <c r="C83" s="51">
        <v>6.9</v>
      </c>
    </row>
    <row r="84" spans="1:3">
      <c r="A84" s="36" t="s">
        <v>180</v>
      </c>
      <c r="B84" s="27" t="s">
        <v>281</v>
      </c>
      <c r="C84" s="51">
        <v>0.1</v>
      </c>
    </row>
    <row r="85" spans="1:3" s="29" customFormat="1">
      <c r="A85" s="34" t="s">
        <v>181</v>
      </c>
      <c r="B85" s="35" t="s">
        <v>282</v>
      </c>
      <c r="C85" s="50">
        <f>C86</f>
        <v>647.29999999999995</v>
      </c>
    </row>
    <row r="86" spans="1:3">
      <c r="A86" s="36" t="s">
        <v>182</v>
      </c>
      <c r="B86" s="27" t="s">
        <v>283</v>
      </c>
      <c r="C86" s="51">
        <f>C87</f>
        <v>647.29999999999995</v>
      </c>
    </row>
    <row r="87" spans="1:3">
      <c r="A87" s="36" t="s">
        <v>183</v>
      </c>
      <c r="B87" s="27" t="s">
        <v>284</v>
      </c>
      <c r="C87" s="51">
        <v>647.29999999999995</v>
      </c>
    </row>
    <row r="88" spans="1:3" s="29" customFormat="1">
      <c r="A88" s="34" t="s">
        <v>184</v>
      </c>
      <c r="B88" s="35" t="s">
        <v>285</v>
      </c>
      <c r="C88" s="50">
        <f>C89</f>
        <v>5332.7</v>
      </c>
    </row>
    <row r="89" spans="1:3" ht="26.25">
      <c r="A89" s="36" t="s">
        <v>185</v>
      </c>
      <c r="B89" s="27" t="s">
        <v>286</v>
      </c>
      <c r="C89" s="51">
        <f>C90</f>
        <v>5332.7</v>
      </c>
    </row>
    <row r="90" spans="1:3" ht="39">
      <c r="A90" s="36" t="s">
        <v>186</v>
      </c>
      <c r="B90" s="27" t="s">
        <v>287</v>
      </c>
      <c r="C90" s="51">
        <v>5332.7</v>
      </c>
    </row>
    <row r="91" spans="1:3" s="29" customFormat="1">
      <c r="A91" s="34" t="s">
        <v>187</v>
      </c>
      <c r="B91" s="35" t="s">
        <v>288</v>
      </c>
      <c r="C91" s="50">
        <f>C92+C104+C105</f>
        <v>860.19999999999993</v>
      </c>
    </row>
    <row r="92" spans="1:3" ht="26.25">
      <c r="A92" s="36" t="s">
        <v>188</v>
      </c>
      <c r="B92" s="27" t="s">
        <v>289</v>
      </c>
      <c r="C92" s="51">
        <f>C93+C94+C95+C97+C96+C98+C99+C100+C101+C102+C103</f>
        <v>429.79999999999995</v>
      </c>
    </row>
    <row r="93" spans="1:3" ht="42" customHeight="1">
      <c r="A93" s="36" t="s">
        <v>189</v>
      </c>
      <c r="B93" s="27" t="s">
        <v>290</v>
      </c>
      <c r="C93" s="51">
        <v>3</v>
      </c>
    </row>
    <row r="94" spans="1:3" ht="51.75">
      <c r="A94" s="36" t="s">
        <v>190</v>
      </c>
      <c r="B94" s="27" t="s">
        <v>291</v>
      </c>
      <c r="C94" s="51">
        <v>7.5</v>
      </c>
    </row>
    <row r="95" spans="1:3" ht="51.75">
      <c r="A95" s="36" t="s">
        <v>191</v>
      </c>
      <c r="B95" s="27" t="s">
        <v>292</v>
      </c>
      <c r="C95" s="51">
        <v>130.69999999999999</v>
      </c>
    </row>
    <row r="96" spans="1:3" ht="64.5">
      <c r="A96" s="36" t="s">
        <v>356</v>
      </c>
      <c r="B96" s="27" t="s">
        <v>376</v>
      </c>
      <c r="C96" s="51">
        <v>50</v>
      </c>
    </row>
    <row r="97" spans="1:3" ht="51.75">
      <c r="A97" s="36" t="s">
        <v>192</v>
      </c>
      <c r="B97" s="27" t="s">
        <v>293</v>
      </c>
      <c r="C97" s="51">
        <v>52</v>
      </c>
    </row>
    <row r="98" spans="1:3" ht="51.75">
      <c r="A98" s="36" t="s">
        <v>377</v>
      </c>
      <c r="B98" s="27" t="s">
        <v>378</v>
      </c>
      <c r="C98" s="51">
        <v>3</v>
      </c>
    </row>
    <row r="99" spans="1:3" ht="64.5">
      <c r="A99" s="36" t="s">
        <v>193</v>
      </c>
      <c r="B99" s="27" t="s">
        <v>294</v>
      </c>
      <c r="C99" s="51">
        <v>5.2</v>
      </c>
    </row>
    <row r="100" spans="1:3" ht="51.75">
      <c r="A100" s="36" t="s">
        <v>194</v>
      </c>
      <c r="B100" s="27" t="s">
        <v>295</v>
      </c>
      <c r="C100" s="51">
        <v>0.5</v>
      </c>
    </row>
    <row r="101" spans="1:3" ht="42.75" customHeight="1">
      <c r="A101" s="36" t="s">
        <v>195</v>
      </c>
      <c r="B101" s="27" t="s">
        <v>296</v>
      </c>
      <c r="C101" s="51">
        <v>15.9</v>
      </c>
    </row>
    <row r="102" spans="1:3" ht="39">
      <c r="A102" s="36" t="s">
        <v>196</v>
      </c>
      <c r="B102" s="27" t="s">
        <v>297</v>
      </c>
      <c r="C102" s="51">
        <v>140</v>
      </c>
    </row>
    <row r="103" spans="1:3" ht="51.75">
      <c r="A103" s="36" t="s">
        <v>197</v>
      </c>
      <c r="B103" s="27" t="s">
        <v>298</v>
      </c>
      <c r="C103" s="51">
        <v>22</v>
      </c>
    </row>
    <row r="104" spans="1:3" ht="39">
      <c r="A104" s="36" t="s">
        <v>198</v>
      </c>
      <c r="B104" s="27" t="s">
        <v>299</v>
      </c>
      <c r="C104" s="51">
        <v>80.400000000000006</v>
      </c>
    </row>
    <row r="105" spans="1:3">
      <c r="A105" s="36" t="s">
        <v>199</v>
      </c>
      <c r="B105" s="27" t="s">
        <v>300</v>
      </c>
      <c r="C105" s="51">
        <v>350</v>
      </c>
    </row>
    <row r="106" spans="1:3">
      <c r="A106" s="36" t="s">
        <v>200</v>
      </c>
      <c r="B106" s="27" t="s">
        <v>301</v>
      </c>
      <c r="C106" s="51">
        <v>350</v>
      </c>
    </row>
    <row r="107" spans="1:3" ht="64.5">
      <c r="A107" s="36" t="s">
        <v>201</v>
      </c>
      <c r="B107" s="27" t="s">
        <v>302</v>
      </c>
      <c r="C107" s="51">
        <v>350</v>
      </c>
    </row>
    <row r="108" spans="1:3" s="29" customFormat="1">
      <c r="A108" s="34" t="s">
        <v>202</v>
      </c>
      <c r="B108" s="35" t="s">
        <v>303</v>
      </c>
      <c r="C108" s="50">
        <f>C109+C144+C141</f>
        <v>225190.70000000004</v>
      </c>
    </row>
    <row r="109" spans="1:3" s="29" customFormat="1" ht="26.25">
      <c r="A109" s="34" t="s">
        <v>203</v>
      </c>
      <c r="B109" s="35" t="s">
        <v>304</v>
      </c>
      <c r="C109" s="50">
        <f>C110+C114+C129+C138</f>
        <v>224884.70000000004</v>
      </c>
    </row>
    <row r="110" spans="1:3">
      <c r="A110" s="36" t="s">
        <v>204</v>
      </c>
      <c r="B110" s="27" t="s">
        <v>305</v>
      </c>
      <c r="C110" s="51">
        <f>C111</f>
        <v>108882.5</v>
      </c>
    </row>
    <row r="111" spans="1:3">
      <c r="A111" s="36" t="s">
        <v>205</v>
      </c>
      <c r="B111" s="27" t="s">
        <v>306</v>
      </c>
      <c r="C111" s="51">
        <f>C112+C113</f>
        <v>108882.5</v>
      </c>
    </row>
    <row r="112" spans="1:3" ht="26.25">
      <c r="A112" s="36" t="s">
        <v>206</v>
      </c>
      <c r="B112" s="27" t="s">
        <v>307</v>
      </c>
      <c r="C112" s="51">
        <v>105331</v>
      </c>
    </row>
    <row r="113" spans="1:3" ht="26.25">
      <c r="A113" s="36" t="s">
        <v>379</v>
      </c>
      <c r="B113" s="27" t="s">
        <v>380</v>
      </c>
      <c r="C113" s="51">
        <v>3551.5</v>
      </c>
    </row>
    <row r="114" spans="1:3">
      <c r="A114" s="36" t="s">
        <v>207</v>
      </c>
      <c r="B114" s="27" t="s">
        <v>308</v>
      </c>
      <c r="C114" s="51">
        <f>C115+C117+C119+C123+C125+C127+C121</f>
        <v>41066.600000000006</v>
      </c>
    </row>
    <row r="115" spans="1:3" ht="39">
      <c r="A115" s="36" t="s">
        <v>208</v>
      </c>
      <c r="B115" s="27" t="s">
        <v>309</v>
      </c>
      <c r="C115" s="51">
        <v>1606.3</v>
      </c>
    </row>
    <row r="116" spans="1:3" ht="39">
      <c r="A116" s="36" t="s">
        <v>209</v>
      </c>
      <c r="B116" s="27" t="s">
        <v>310</v>
      </c>
      <c r="C116" s="51">
        <v>1606.3</v>
      </c>
    </row>
    <row r="117" spans="1:3" ht="26.25">
      <c r="A117" s="36" t="s">
        <v>210</v>
      </c>
      <c r="B117" s="27" t="s">
        <v>311</v>
      </c>
      <c r="C117" s="51">
        <v>1521.9</v>
      </c>
    </row>
    <row r="118" spans="1:3" ht="39">
      <c r="A118" s="36" t="s">
        <v>211</v>
      </c>
      <c r="B118" s="27" t="s">
        <v>312</v>
      </c>
      <c r="C118" s="51">
        <v>1521.9</v>
      </c>
    </row>
    <row r="119" spans="1:3" ht="26.25">
      <c r="A119" s="36" t="s">
        <v>212</v>
      </c>
      <c r="B119" s="27" t="s">
        <v>313</v>
      </c>
      <c r="C119" s="51">
        <v>1000</v>
      </c>
    </row>
    <row r="120" spans="1:3" ht="26.25">
      <c r="A120" s="36" t="s">
        <v>213</v>
      </c>
      <c r="B120" s="27" t="s">
        <v>314</v>
      </c>
      <c r="C120" s="51">
        <v>1000</v>
      </c>
    </row>
    <row r="121" spans="1:3">
      <c r="A121" s="36" t="s">
        <v>381</v>
      </c>
      <c r="B121" s="27" t="s">
        <v>382</v>
      </c>
      <c r="C121" s="51">
        <v>3837.8</v>
      </c>
    </row>
    <row r="122" spans="1:3" ht="26.25">
      <c r="A122" s="36" t="s">
        <v>363</v>
      </c>
      <c r="B122" s="27" t="s">
        <v>383</v>
      </c>
      <c r="C122" s="51">
        <v>3837.8</v>
      </c>
    </row>
    <row r="123" spans="1:3">
      <c r="A123" s="36" t="s">
        <v>214</v>
      </c>
      <c r="B123" s="27" t="s">
        <v>315</v>
      </c>
      <c r="C123" s="51">
        <v>15.1</v>
      </c>
    </row>
    <row r="124" spans="1:3">
      <c r="A124" s="36" t="s">
        <v>215</v>
      </c>
      <c r="B124" s="27" t="s">
        <v>316</v>
      </c>
      <c r="C124" s="51">
        <v>15.1</v>
      </c>
    </row>
    <row r="125" spans="1:3" ht="26.25">
      <c r="A125" s="36" t="s">
        <v>216</v>
      </c>
      <c r="B125" s="27" t="s">
        <v>317</v>
      </c>
      <c r="C125" s="51">
        <v>6856.4</v>
      </c>
    </row>
    <row r="126" spans="1:3" ht="39">
      <c r="A126" s="36" t="s">
        <v>217</v>
      </c>
      <c r="B126" s="27" t="s">
        <v>318</v>
      </c>
      <c r="C126" s="51">
        <v>6856.4</v>
      </c>
    </row>
    <row r="127" spans="1:3">
      <c r="A127" s="36" t="s">
        <v>218</v>
      </c>
      <c r="B127" s="27" t="s">
        <v>319</v>
      </c>
      <c r="C127" s="51">
        <v>26229.1</v>
      </c>
    </row>
    <row r="128" spans="1:3">
      <c r="A128" s="36" t="s">
        <v>219</v>
      </c>
      <c r="B128" s="27" t="s">
        <v>320</v>
      </c>
      <c r="C128" s="51">
        <v>26229.1</v>
      </c>
    </row>
    <row r="129" spans="1:3">
      <c r="A129" s="36" t="s">
        <v>220</v>
      </c>
      <c r="B129" s="27" t="s">
        <v>321</v>
      </c>
      <c r="C129" s="51">
        <f>C130+C134+C136+C132</f>
        <v>74856.000000000015</v>
      </c>
    </row>
    <row r="130" spans="1:3" ht="26.25">
      <c r="A130" s="36" t="s">
        <v>221</v>
      </c>
      <c r="B130" s="27" t="s">
        <v>322</v>
      </c>
      <c r="C130" s="51">
        <v>70562.8</v>
      </c>
    </row>
    <row r="131" spans="1:3" ht="26.25">
      <c r="A131" s="36" t="s">
        <v>222</v>
      </c>
      <c r="B131" s="27" t="s">
        <v>323</v>
      </c>
      <c r="C131" s="51">
        <v>70562.8</v>
      </c>
    </row>
    <row r="132" spans="1:3" ht="39">
      <c r="A132" s="36" t="s">
        <v>384</v>
      </c>
      <c r="B132" s="27" t="s">
        <v>386</v>
      </c>
      <c r="C132" s="51">
        <v>7</v>
      </c>
    </row>
    <row r="133" spans="1:3" ht="39">
      <c r="A133" s="36" t="s">
        <v>385</v>
      </c>
      <c r="B133" s="27" t="s">
        <v>387</v>
      </c>
      <c r="C133" s="51">
        <v>7</v>
      </c>
    </row>
    <row r="134" spans="1:3" ht="39">
      <c r="A134" s="36" t="s">
        <v>223</v>
      </c>
      <c r="B134" s="27" t="s">
        <v>324</v>
      </c>
      <c r="C134" s="51">
        <v>3746.1</v>
      </c>
    </row>
    <row r="135" spans="1:3" ht="39">
      <c r="A135" s="36" t="s">
        <v>224</v>
      </c>
      <c r="B135" s="27" t="s">
        <v>325</v>
      </c>
      <c r="C135" s="51">
        <v>3746.1</v>
      </c>
    </row>
    <row r="136" spans="1:3">
      <c r="A136" s="36" t="s">
        <v>225</v>
      </c>
      <c r="B136" s="27" t="s">
        <v>326</v>
      </c>
      <c r="C136" s="51">
        <v>540.1</v>
      </c>
    </row>
    <row r="137" spans="1:3" ht="26.25">
      <c r="A137" s="36" t="s">
        <v>226</v>
      </c>
      <c r="B137" s="27" t="s">
        <v>327</v>
      </c>
      <c r="C137" s="51">
        <v>540.1</v>
      </c>
    </row>
    <row r="138" spans="1:3">
      <c r="A138" s="36" t="s">
        <v>227</v>
      </c>
      <c r="B138" s="27" t="s">
        <v>328</v>
      </c>
      <c r="C138" s="51">
        <v>79.599999999999994</v>
      </c>
    </row>
    <row r="139" spans="1:3" ht="39">
      <c r="A139" s="36" t="s">
        <v>228</v>
      </c>
      <c r="B139" s="27" t="s">
        <v>329</v>
      </c>
      <c r="C139" s="51">
        <v>79.599999999999994</v>
      </c>
    </row>
    <row r="140" spans="1:3" ht="39">
      <c r="A140" s="36" t="s">
        <v>229</v>
      </c>
      <c r="B140" s="27" t="s">
        <v>330</v>
      </c>
      <c r="C140" s="51">
        <v>79.599999999999994</v>
      </c>
    </row>
    <row r="141" spans="1:3" s="29" customFormat="1">
      <c r="A141" s="34" t="s">
        <v>230</v>
      </c>
      <c r="B141" s="35" t="s">
        <v>331</v>
      </c>
      <c r="C141" s="50">
        <v>385</v>
      </c>
    </row>
    <row r="142" spans="1:3">
      <c r="A142" s="36" t="s">
        <v>231</v>
      </c>
      <c r="B142" s="27" t="s">
        <v>332</v>
      </c>
      <c r="C142" s="51">
        <v>385</v>
      </c>
    </row>
    <row r="143" spans="1:3">
      <c r="A143" s="36" t="s">
        <v>231</v>
      </c>
      <c r="B143" s="27" t="s">
        <v>333</v>
      </c>
      <c r="C143" s="51">
        <v>385</v>
      </c>
    </row>
    <row r="144" spans="1:3" s="29" customFormat="1" ht="26.25">
      <c r="A144" s="34" t="s">
        <v>232</v>
      </c>
      <c r="B144" s="35" t="s">
        <v>334</v>
      </c>
      <c r="C144" s="50">
        <v>-79</v>
      </c>
    </row>
    <row r="145" spans="1:3" ht="26.25">
      <c r="A145" s="36" t="s">
        <v>233</v>
      </c>
      <c r="B145" s="27" t="s">
        <v>335</v>
      </c>
      <c r="C145" s="51">
        <v>-79</v>
      </c>
    </row>
    <row r="146" spans="1:3" ht="26.25">
      <c r="A146" s="36" t="s">
        <v>234</v>
      </c>
      <c r="B146" s="27" t="s">
        <v>336</v>
      </c>
      <c r="C146" s="51">
        <v>-79</v>
      </c>
    </row>
    <row r="147" spans="1:3">
      <c r="A147" s="48" t="s">
        <v>339</v>
      </c>
      <c r="B147" s="39"/>
      <c r="C147" s="54">
        <f>C108+C13</f>
        <v>264631.50000000006</v>
      </c>
    </row>
  </sheetData>
  <mergeCells count="4">
    <mergeCell ref="A9:A11"/>
    <mergeCell ref="B9:B11"/>
    <mergeCell ref="C9:C11"/>
    <mergeCell ref="A6:C6"/>
  </mergeCells>
  <pageMargins left="0.7" right="0.7" top="0.75" bottom="0.75" header="0.3" footer="0.3"/>
  <pageSetup paperSize="9" scale="68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6716_uea_09.10.2013_09:25:53&lt;/VariantName&gt;&#10;  &lt;VariantLink&gt;248090868&lt;/VariantLink&gt;&#10;  &lt;ReportCode&gt;41FE2F7E5B194F56A4B77BF22F5945&lt;/ReportCode&gt;&#10;  &lt;SvodReportLink xsi:nil=&quot;true&quot; /&gt;&#10;  &lt;ReportLink&gt;2256918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FDC495-2F64-4DA3-9C19-56072B4619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Дох. по клас.</vt:lpstr>
      <vt:lpstr>Дох. по кодам видов</vt:lpstr>
      <vt:lpstr>'Дох. по клас.'!Заголовки_для_печати</vt:lpstr>
      <vt:lpstr>'Дох. по клас.'!Область_печати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UTENKOVA-EA\KM</dc:creator>
  <cp:lastModifiedBy>user</cp:lastModifiedBy>
  <cp:lastPrinted>2023-04-28T11:23:07Z</cp:lastPrinted>
  <dcterms:created xsi:type="dcterms:W3CDTF">2022-03-14T09:09:47Z</dcterms:created>
  <dcterms:modified xsi:type="dcterms:W3CDTF">2023-04-28T11:34:39Z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6716_uea_09.10.2013_09_25_53(8).xlsx</vt:lpwstr>
  </property>
  <property fmtid="{D5CDD505-2E9C-101B-9397-08002B2CF9AE}" pid="4" name="Версия клиента">
    <vt:lpwstr>21.2.6.1110 (.NET 4.0)</vt:lpwstr>
  </property>
  <property fmtid="{D5CDD505-2E9C-101B-9397-08002B2CF9AE}" pid="5" name="Версия базы">
    <vt:lpwstr>21.1.1422.500165523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bks_r_2021</vt:lpwstr>
  </property>
  <property fmtid="{D5CDD505-2E9C-101B-9397-08002B2CF9AE}" pid="9" name="Пользователь">
    <vt:lpwstr>6716_uea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