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225" windowWidth="20640" windowHeight="11640" tabRatio="3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Лист1!$6:$6</definedName>
    <definedName name="_xlnm.Print_Area" localSheetId="0">Лист1!$A$1:$J$64</definedName>
  </definedNames>
  <calcPr calcId="125725"/>
</workbook>
</file>

<file path=xl/calcChain.xml><?xml version="1.0" encoding="utf-8"?>
<calcChain xmlns="http://schemas.openxmlformats.org/spreadsheetml/2006/main">
  <c r="E47" i="1"/>
  <c r="I58"/>
  <c r="H58"/>
  <c r="E54"/>
  <c r="E50"/>
  <c r="J28"/>
  <c r="I28"/>
  <c r="E28"/>
  <c r="E30"/>
  <c r="H23"/>
  <c r="E22"/>
  <c r="E21"/>
  <c r="E23" l="1"/>
  <c r="I26"/>
  <c r="J26" l="1"/>
  <c r="H26"/>
  <c r="E26"/>
  <c r="G39" l="1"/>
  <c r="H35" l="1"/>
  <c r="E35" l="1"/>
  <c r="E58" s="1"/>
  <c r="J35"/>
  <c r="J58" s="1"/>
  <c r="I35"/>
  <c r="E53" l="1"/>
  <c r="G55"/>
  <c r="G51"/>
  <c r="F51" s="1"/>
  <c r="F53" l="1"/>
  <c r="F54"/>
  <c r="M22" l="1"/>
  <c r="L22"/>
  <c r="K22"/>
  <c r="E18"/>
  <c r="E17"/>
  <c r="E57" s="1"/>
  <c r="K47"/>
  <c r="L47"/>
  <c r="M47"/>
  <c r="G47"/>
  <c r="F50"/>
  <c r="F49"/>
  <c r="K42"/>
  <c r="L42"/>
  <c r="M42"/>
  <c r="I38"/>
  <c r="J38"/>
  <c r="K38"/>
  <c r="L38"/>
  <c r="M38"/>
  <c r="K39"/>
  <c r="L39"/>
  <c r="M39"/>
  <c r="G38"/>
  <c r="K32"/>
  <c r="L32"/>
  <c r="M32"/>
  <c r="G32"/>
  <c r="F34"/>
  <c r="F35"/>
  <c r="K28"/>
  <c r="L28"/>
  <c r="M28"/>
  <c r="K29"/>
  <c r="L29"/>
  <c r="M29"/>
  <c r="G29"/>
  <c r="G28"/>
  <c r="H17"/>
  <c r="H57" s="1"/>
  <c r="I17"/>
  <c r="I57" s="1"/>
  <c r="J17"/>
  <c r="J57" s="1"/>
  <c r="K17"/>
  <c r="L17"/>
  <c r="M17"/>
  <c r="H18"/>
  <c r="I18"/>
  <c r="K18"/>
  <c r="L18"/>
  <c r="M18"/>
  <c r="G18"/>
  <c r="G17"/>
  <c r="K11"/>
  <c r="L11"/>
  <c r="M11"/>
  <c r="G11"/>
  <c r="F13"/>
  <c r="F14"/>
  <c r="F39" l="1"/>
  <c r="F58"/>
  <c r="F57"/>
  <c r="M15"/>
  <c r="I15"/>
  <c r="F11"/>
  <c r="M36"/>
  <c r="F44"/>
  <c r="F18"/>
  <c r="L15"/>
  <c r="H15"/>
  <c r="F45"/>
  <c r="F29"/>
  <c r="F47"/>
  <c r="K36"/>
  <c r="F28"/>
  <c r="E15"/>
  <c r="K15"/>
  <c r="F32"/>
  <c r="L36"/>
  <c r="F17"/>
  <c r="G15"/>
  <c r="F38"/>
  <c r="F55" l="1"/>
  <c r="F15"/>
</calcChain>
</file>

<file path=xl/sharedStrings.xml><?xml version="1.0" encoding="utf-8"?>
<sst xmlns="http://schemas.openxmlformats.org/spreadsheetml/2006/main" count="180" uniqueCount="50">
  <si>
    <t>х</t>
  </si>
  <si>
    <t>всего</t>
  </si>
  <si>
    <t>из них:</t>
  </si>
  <si>
    <t>-</t>
  </si>
  <si>
    <t>областной бюджет</t>
  </si>
  <si>
    <t>местные бюджеты</t>
  </si>
  <si>
    <t>да</t>
  </si>
  <si>
    <t>№ п/п</t>
  </si>
  <si>
    <t>Наименование</t>
  </si>
  <si>
    <t>Исполнитель мероприятия</t>
  </si>
  <si>
    <t>не менее 400</t>
  </si>
  <si>
    <t>Количество разработанной проектно-сметной документации (ед.)</t>
  </si>
  <si>
    <t>2014 год</t>
  </si>
  <si>
    <t>2018 год</t>
  </si>
  <si>
    <t>2019 год</t>
  </si>
  <si>
    <t>2020 год</t>
  </si>
  <si>
    <t>Источник финансового обеспечения</t>
  </si>
  <si>
    <t>всего 2014-2020</t>
  </si>
  <si>
    <t>Количество модернизированных и реконструированных объектов водоснабжения, введенных в эксплуатацию (ед.)</t>
  </si>
  <si>
    <t>Количество модернизированных и реконструированных объектов водоотведения, введенных в эксплуатацию (ед.)</t>
  </si>
  <si>
    <t xml:space="preserve"> </t>
  </si>
  <si>
    <t xml:space="preserve"> Отдел архитектуры, строительства, транспорта и ЖКХ Администрации </t>
  </si>
  <si>
    <t>местный бюджет</t>
  </si>
  <si>
    <t>Объем средств на реализацию мунииципальной  программы на очередной финансовый год и плановый период (тыс. рублей)</t>
  </si>
  <si>
    <t>Итого  по мероприятию 1</t>
  </si>
  <si>
    <t xml:space="preserve">2.Выполнение работ по инженерным изысканиям в целях подготовки проектной документации, подготовка проектной документации, экспертиза проектной документации объектв  </t>
  </si>
  <si>
    <t>Администрация муниципального образования "Темкинский район" Департамент Смоленской области по строительству и жилищно-коммунальному хозяйству</t>
  </si>
  <si>
    <t>3.Предоставление субсидий для софинансирования расходов бюджетов сельских поселений  на модернизацию систем центрального водоснабжения</t>
  </si>
  <si>
    <t>Итого по мероприятию 3</t>
  </si>
  <si>
    <t xml:space="preserve">  4. Предоставление субсидий для софинансирования расходов бюджетов сельских поселений  на модернизацию систем централизованного водоотведения</t>
  </si>
  <si>
    <t>Всего</t>
  </si>
  <si>
    <t xml:space="preserve">  5.Предоставление субсидий для софинансирования расходов бюджетов сельских поселений на перевод объектов на индивидуальное газовое  отопление</t>
  </si>
  <si>
    <t>Перевод на индивидуальное газовое отопление  многоквартирного жилого дома в с.Темкино, ул.Механизаторо,19</t>
  </si>
  <si>
    <t>Итого по мероприятию 5</t>
  </si>
  <si>
    <t>ИТОГО по основному мероприятию</t>
  </si>
  <si>
    <t>Итого  по мероприятию 4</t>
  </si>
  <si>
    <t>Итого по мероприятию 2</t>
  </si>
  <si>
    <t xml:space="preserve"> 1. Создание условий для устойчивого развития и функционирования жилищно-коммунального хозяйства муниципального образования "Темкинский район" Смоленской области</t>
  </si>
  <si>
    <t>федеральный бюджет</t>
  </si>
  <si>
    <t>Департамент Смоленской области по строительству и жилищно-коммунальному хозяйству,  Отдел архитектуры, строительства,транспорта и ЖКХ Администрации муниципального образования "Темкинский район" Смоленской области</t>
  </si>
  <si>
    <t>Выполнение работ по реконструкции сетей водопровода  на территории района</t>
  </si>
  <si>
    <t xml:space="preserve">  строительство, реконструкция  и (или) капитальный ремонт водопроводных сетей  на территории муниципального  образования "Темкинский район"  Смоленской области</t>
  </si>
  <si>
    <t>Протяженность отремонтированных сетей км</t>
  </si>
  <si>
    <t>Количество вновь построенных водопроводныхсеей , введенных в эксплуатацию (км.)</t>
  </si>
  <si>
    <t>Количество граждан, обеспеченных в результате строительства, реконструкции или капитального ремонта водопроводных сетей  питьевой водой в соответствии с санитарно - эпидемиологическими правилами и нормативами СанПиН 2.1.4.1175-02 (чел.)</t>
  </si>
  <si>
    <t xml:space="preserve">ПЛАН
 реализации муниципальной программы "Модернизация объектов жилищшно-коммунального хозяйства муниципального образования "Темкиснкий район" Смоленской области на период 2019-2021года
</t>
  </si>
  <si>
    <t>Выполнение работ по инженерным изысканиям в целях подготовки проектной документации, подготовка проектной документации, экспертиза проектной документации объекта   Медведевское с/п</t>
  </si>
  <si>
    <t>Выполнение работ по инженерным изысканиям в целях подготовки проектной документации, подготовка проектной документации, экспертиза проектной документации объекты в с.Темкино»</t>
  </si>
  <si>
    <t xml:space="preserve">Расширение существующей сети канализации в с.Темкино Темкинского района Смоленской области </t>
  </si>
  <si>
    <t>Приложение № 1
к муниципальной  программе "Модернизация объектов жилищно-коммунального хозяйства муниципального образования "Темкиснкий район" Смоленской области" на период 2019-2021 годы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</si>
</sst>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.00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3" fontId="1" fillId="0" borderId="1" xfId="0" applyNumberFormat="1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43" fontId="4" fillId="0" borderId="1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4" fontId="1" fillId="0" borderId="8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7"/>
  <sheetViews>
    <sheetView tabSelected="1" topLeftCell="A40" zoomScale="70" zoomScaleNormal="70" zoomScaleSheetLayoutView="100" workbookViewId="0">
      <selection activeCell="I58" sqref="I58"/>
    </sheetView>
  </sheetViews>
  <sheetFormatPr defaultRowHeight="15"/>
  <cols>
    <col min="1" max="1" width="6.28515625" style="1" customWidth="1"/>
    <col min="2" max="2" width="81.7109375" style="2" customWidth="1"/>
    <col min="3" max="3" width="35.7109375" style="1" customWidth="1"/>
    <col min="4" max="4" width="30" style="1" customWidth="1"/>
    <col min="5" max="5" width="20.5703125" style="1" customWidth="1"/>
    <col min="6" max="6" width="0.140625" style="1" hidden="1" customWidth="1"/>
    <col min="7" max="7" width="10.42578125" style="1" hidden="1" customWidth="1"/>
    <col min="8" max="8" width="23.42578125" style="1" customWidth="1"/>
    <col min="9" max="9" width="17.7109375" style="1" customWidth="1"/>
    <col min="10" max="10" width="20.5703125" style="1" customWidth="1"/>
    <col min="11" max="12" width="8.85546875" style="1" hidden="1" customWidth="1"/>
    <col min="13" max="13" width="10.85546875" style="1" hidden="1" customWidth="1"/>
    <col min="14" max="14" width="0.140625" style="1" customWidth="1"/>
    <col min="15" max="15" width="8.140625" style="1" bestFit="1" customWidth="1"/>
    <col min="16" max="16" width="8.42578125" style="1" bestFit="1" customWidth="1"/>
    <col min="17" max="17" width="8.5703125" style="1" customWidth="1"/>
    <col min="18" max="18" width="11.85546875" style="1" hidden="1" customWidth="1"/>
    <col min="19" max="19" width="15.85546875" style="1" hidden="1" customWidth="1"/>
    <col min="20" max="20" width="11.5703125" style="1" hidden="1" customWidth="1"/>
    <col min="21" max="21" width="1.85546875" style="1" customWidth="1"/>
    <col min="22" max="22" width="9.140625" style="1"/>
    <col min="23" max="23" width="14" style="1" bestFit="1" customWidth="1"/>
    <col min="24" max="24" width="10.28515625" style="1" bestFit="1" customWidth="1"/>
    <col min="25" max="16384" width="9.140625" style="1"/>
  </cols>
  <sheetData>
    <row r="1" spans="1:22" s="3" customFormat="1" ht="102" customHeight="1">
      <c r="B1" s="4" t="s">
        <v>20</v>
      </c>
      <c r="E1" s="49" t="s">
        <v>49</v>
      </c>
      <c r="F1" s="49"/>
      <c r="G1" s="49"/>
      <c r="H1" s="49"/>
      <c r="I1" s="49"/>
      <c r="J1" s="49"/>
      <c r="K1" s="5"/>
      <c r="L1" s="5"/>
      <c r="M1" s="5"/>
      <c r="N1" s="5"/>
      <c r="O1" s="5"/>
      <c r="P1" s="5"/>
      <c r="Q1" s="5"/>
    </row>
    <row r="2" spans="1:22" s="3" customFormat="1" ht="80.25" customHeight="1">
      <c r="A2" s="48" t="s">
        <v>45</v>
      </c>
      <c r="B2" s="48"/>
      <c r="C2" s="48"/>
      <c r="D2" s="48"/>
      <c r="E2" s="48"/>
      <c r="F2" s="48"/>
      <c r="G2" s="48"/>
      <c r="H2" s="48"/>
      <c r="I2" s="48"/>
      <c r="J2" s="48"/>
      <c r="K2" s="6"/>
      <c r="L2" s="6"/>
      <c r="M2" s="6"/>
      <c r="N2" s="7"/>
      <c r="O2" s="6"/>
      <c r="P2" s="6"/>
      <c r="Q2" s="6" t="s">
        <v>20</v>
      </c>
    </row>
    <row r="3" spans="1:22" s="3" customFormat="1" ht="15" customHeight="1">
      <c r="A3" s="54" t="s">
        <v>7</v>
      </c>
      <c r="B3" s="54" t="s">
        <v>8</v>
      </c>
      <c r="C3" s="54" t="s">
        <v>9</v>
      </c>
      <c r="D3" s="54" t="s">
        <v>16</v>
      </c>
      <c r="E3" s="54" t="s">
        <v>23</v>
      </c>
      <c r="F3" s="54"/>
      <c r="G3" s="54"/>
      <c r="H3" s="54"/>
      <c r="I3" s="54"/>
      <c r="J3" s="54"/>
      <c r="K3" s="54"/>
      <c r="L3" s="54"/>
      <c r="M3" s="54"/>
      <c r="N3" s="8"/>
      <c r="O3" s="9"/>
    </row>
    <row r="4" spans="1:22" s="3" customFormat="1" ht="51.75" customHeight="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10"/>
      <c r="O4" s="9"/>
    </row>
    <row r="5" spans="1:22" s="3" customFormat="1" ht="21.75" customHeight="1">
      <c r="A5" s="54"/>
      <c r="B5" s="54"/>
      <c r="C5" s="54"/>
      <c r="D5" s="54"/>
      <c r="E5" s="11" t="s">
        <v>1</v>
      </c>
      <c r="F5" s="11" t="s">
        <v>17</v>
      </c>
      <c r="G5" s="11" t="s">
        <v>12</v>
      </c>
      <c r="H5" s="45">
        <v>2019</v>
      </c>
      <c r="I5" s="45">
        <v>2020</v>
      </c>
      <c r="J5" s="11">
        <v>2021</v>
      </c>
      <c r="K5" s="11" t="s">
        <v>13</v>
      </c>
      <c r="L5" s="11" t="s">
        <v>14</v>
      </c>
      <c r="M5" s="11" t="s">
        <v>15</v>
      </c>
      <c r="N5" s="12" t="s">
        <v>3</v>
      </c>
    </row>
    <row r="6" spans="1:22" s="3" customFormat="1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/>
      <c r="G6" s="11"/>
      <c r="H6" s="45">
        <v>6</v>
      </c>
      <c r="I6" s="45">
        <v>7</v>
      </c>
      <c r="J6" s="11">
        <v>8</v>
      </c>
      <c r="K6" s="11"/>
      <c r="L6" s="11"/>
      <c r="M6" s="11"/>
      <c r="N6" s="12">
        <v>50</v>
      </c>
    </row>
    <row r="7" spans="1:22" s="3" customFormat="1" ht="36" customHeight="1">
      <c r="A7" s="60" t="s">
        <v>37</v>
      </c>
      <c r="B7" s="60"/>
      <c r="C7" s="60"/>
      <c r="D7" s="60"/>
      <c r="E7" s="60"/>
      <c r="F7" s="60"/>
      <c r="G7" s="60"/>
      <c r="H7" s="60"/>
      <c r="I7" s="60"/>
      <c r="J7" s="60"/>
      <c r="K7" s="13"/>
      <c r="L7" s="13"/>
      <c r="M7" s="13"/>
      <c r="N7" s="12" t="s">
        <v>10</v>
      </c>
      <c r="O7" s="9"/>
      <c r="P7" s="3" t="s">
        <v>20</v>
      </c>
    </row>
    <row r="8" spans="1:22" s="3" customFormat="1" ht="21.75" customHeight="1">
      <c r="A8" s="13">
        <v>1</v>
      </c>
      <c r="B8" s="14" t="s">
        <v>42</v>
      </c>
      <c r="C8" s="13" t="s">
        <v>0</v>
      </c>
      <c r="D8" s="13" t="s">
        <v>0</v>
      </c>
      <c r="E8" s="13" t="s">
        <v>0</v>
      </c>
      <c r="F8" s="13" t="s">
        <v>0</v>
      </c>
      <c r="G8" s="13" t="s">
        <v>0</v>
      </c>
      <c r="H8" s="42" t="s">
        <v>0</v>
      </c>
      <c r="I8" s="42" t="s">
        <v>0</v>
      </c>
      <c r="J8" s="13" t="s">
        <v>0</v>
      </c>
      <c r="K8" s="13" t="s">
        <v>0</v>
      </c>
      <c r="L8" s="13" t="s">
        <v>0</v>
      </c>
      <c r="M8" s="13" t="s">
        <v>0</v>
      </c>
      <c r="N8" s="57"/>
    </row>
    <row r="9" spans="1:22" s="3" customFormat="1" ht="40.5" customHeight="1">
      <c r="A9" s="13">
        <v>2</v>
      </c>
      <c r="B9" s="14" t="s">
        <v>43</v>
      </c>
      <c r="C9" s="13" t="s">
        <v>0</v>
      </c>
      <c r="D9" s="13" t="s">
        <v>0</v>
      </c>
      <c r="E9" s="13" t="s">
        <v>0</v>
      </c>
      <c r="F9" s="13" t="s">
        <v>0</v>
      </c>
      <c r="G9" s="13" t="s">
        <v>0</v>
      </c>
      <c r="H9" s="42" t="s">
        <v>0</v>
      </c>
      <c r="I9" s="42" t="s">
        <v>0</v>
      </c>
      <c r="J9" s="13" t="s">
        <v>0</v>
      </c>
      <c r="K9" s="13" t="s">
        <v>0</v>
      </c>
      <c r="L9" s="13" t="s">
        <v>0</v>
      </c>
      <c r="M9" s="13" t="s">
        <v>0</v>
      </c>
      <c r="N9" s="57"/>
      <c r="V9" s="3" t="s">
        <v>20</v>
      </c>
    </row>
    <row r="10" spans="1:22" s="3" customFormat="1" ht="60" customHeight="1">
      <c r="A10" s="13">
        <v>3</v>
      </c>
      <c r="B10" s="14" t="s">
        <v>44</v>
      </c>
      <c r="C10" s="13" t="s">
        <v>0</v>
      </c>
      <c r="D10" s="13" t="s">
        <v>0</v>
      </c>
      <c r="E10" s="13" t="s">
        <v>0</v>
      </c>
      <c r="F10" s="13" t="s">
        <v>0</v>
      </c>
      <c r="G10" s="13" t="s">
        <v>0</v>
      </c>
      <c r="H10" s="42" t="s">
        <v>0</v>
      </c>
      <c r="I10" s="42" t="s">
        <v>0</v>
      </c>
      <c r="J10" s="13" t="s">
        <v>0</v>
      </c>
      <c r="K10" s="13" t="s">
        <v>0</v>
      </c>
      <c r="L10" s="13" t="s">
        <v>0</v>
      </c>
      <c r="M10" s="13" t="s">
        <v>0</v>
      </c>
      <c r="N10" s="57"/>
      <c r="P10" s="3" t="s">
        <v>20</v>
      </c>
    </row>
    <row r="11" spans="1:22" s="3" customFormat="1" ht="30" customHeight="1">
      <c r="A11" s="54">
        <v>4</v>
      </c>
      <c r="B11" s="51" t="s">
        <v>41</v>
      </c>
      <c r="C11" s="54" t="s">
        <v>39</v>
      </c>
      <c r="D11" s="13" t="s">
        <v>1</v>
      </c>
      <c r="E11" s="15"/>
      <c r="F11" s="15">
        <f>SUM(G11:M11)</f>
        <v>65656.799999999988</v>
      </c>
      <c r="G11" s="15">
        <f>SUM(G13:G14)</f>
        <v>5050.5</v>
      </c>
      <c r="H11" s="15"/>
      <c r="I11" s="16"/>
      <c r="J11" s="16"/>
      <c r="K11" s="15">
        <f t="shared" ref="K11:M11" si="0">SUM(K13:K14)</f>
        <v>20202.099999999999</v>
      </c>
      <c r="L11" s="15">
        <f t="shared" si="0"/>
        <v>20202.099999999999</v>
      </c>
      <c r="M11" s="15">
        <f t="shared" si="0"/>
        <v>20202.099999999999</v>
      </c>
      <c r="N11" s="57" t="s">
        <v>0</v>
      </c>
    </row>
    <row r="12" spans="1:22" s="3" customFormat="1" ht="26.25" customHeight="1">
      <c r="A12" s="54"/>
      <c r="B12" s="51"/>
      <c r="C12" s="54"/>
      <c r="D12" s="13" t="s">
        <v>2</v>
      </c>
      <c r="E12" s="15"/>
      <c r="F12" s="17"/>
      <c r="G12" s="17"/>
      <c r="H12" s="17"/>
      <c r="I12" s="16"/>
      <c r="J12" s="16"/>
      <c r="K12" s="17"/>
      <c r="L12" s="17"/>
      <c r="M12" s="17"/>
      <c r="N12" s="53"/>
    </row>
    <row r="13" spans="1:22" s="3" customFormat="1" ht="96.75" customHeight="1">
      <c r="A13" s="54"/>
      <c r="B13" s="51"/>
      <c r="C13" s="54"/>
      <c r="D13" s="13" t="s">
        <v>4</v>
      </c>
      <c r="E13" s="15">
        <v>0</v>
      </c>
      <c r="F13" s="15">
        <f t="shared" ref="F13:F18" si="1">SUM(G13:M13)</f>
        <v>65000</v>
      </c>
      <c r="G13" s="15">
        <v>5000</v>
      </c>
      <c r="H13" s="15">
        <v>0</v>
      </c>
      <c r="I13" s="35">
        <v>0</v>
      </c>
      <c r="J13" s="35">
        <v>0</v>
      </c>
      <c r="K13" s="15">
        <v>20000</v>
      </c>
      <c r="L13" s="15">
        <v>20000</v>
      </c>
      <c r="M13" s="15">
        <v>20000</v>
      </c>
      <c r="N13" s="53"/>
    </row>
    <row r="14" spans="1:22" s="3" customFormat="1" ht="69" customHeight="1">
      <c r="A14" s="54"/>
      <c r="B14" s="51"/>
      <c r="C14" s="54"/>
      <c r="D14" s="13" t="s">
        <v>5</v>
      </c>
      <c r="E14" s="15"/>
      <c r="F14" s="15">
        <f t="shared" si="1"/>
        <v>656.8</v>
      </c>
      <c r="G14" s="15">
        <v>50.5</v>
      </c>
      <c r="H14" s="36"/>
      <c r="I14" s="16"/>
      <c r="J14" s="16"/>
      <c r="K14" s="15">
        <v>202.1</v>
      </c>
      <c r="L14" s="15">
        <v>202.1</v>
      </c>
      <c r="M14" s="15">
        <v>202.1</v>
      </c>
      <c r="N14" s="53"/>
    </row>
    <row r="15" spans="1:22" s="22" customFormat="1" ht="15.75">
      <c r="A15" s="51" t="s">
        <v>24</v>
      </c>
      <c r="B15" s="51"/>
      <c r="C15" s="56" t="s">
        <v>20</v>
      </c>
      <c r="D15" s="18" t="s">
        <v>1</v>
      </c>
      <c r="E15" s="19">
        <f>E11</f>
        <v>0</v>
      </c>
      <c r="F15" s="19">
        <f t="shared" si="1"/>
        <v>65656.799999999988</v>
      </c>
      <c r="G15" s="19">
        <f>SUM(G17:G18)</f>
        <v>5050.5</v>
      </c>
      <c r="H15" s="19">
        <f t="shared" ref="H15:M15" si="2">SUM(H17:H18)</f>
        <v>0</v>
      </c>
      <c r="I15" s="20">
        <f t="shared" si="2"/>
        <v>0</v>
      </c>
      <c r="J15" s="20"/>
      <c r="K15" s="15">
        <f t="shared" si="2"/>
        <v>20202.099999999999</v>
      </c>
      <c r="L15" s="15">
        <f t="shared" si="2"/>
        <v>20202.099999999999</v>
      </c>
      <c r="M15" s="15">
        <f t="shared" si="2"/>
        <v>20202.099999999999</v>
      </c>
      <c r="N15" s="21"/>
    </row>
    <row r="16" spans="1:22" s="22" customFormat="1" ht="31.5">
      <c r="A16" s="51"/>
      <c r="B16" s="51"/>
      <c r="C16" s="56"/>
      <c r="D16" s="13" t="s">
        <v>2</v>
      </c>
      <c r="E16" s="15"/>
      <c r="F16" s="15"/>
      <c r="G16" s="17"/>
      <c r="H16" s="17"/>
      <c r="I16" s="16"/>
      <c r="J16" s="16"/>
      <c r="K16" s="17"/>
      <c r="L16" s="17"/>
      <c r="M16" s="17"/>
      <c r="N16" s="12" t="s">
        <v>6</v>
      </c>
    </row>
    <row r="17" spans="1:17" s="22" customFormat="1" ht="29.25" customHeight="1">
      <c r="A17" s="51"/>
      <c r="B17" s="51"/>
      <c r="C17" s="56"/>
      <c r="D17" s="13" t="s">
        <v>4</v>
      </c>
      <c r="E17" s="15">
        <f>E13</f>
        <v>0</v>
      </c>
      <c r="F17" s="15">
        <f t="shared" si="1"/>
        <v>65000</v>
      </c>
      <c r="G17" s="15">
        <f>G13</f>
        <v>5000</v>
      </c>
      <c r="H17" s="15">
        <f t="shared" ref="H17:M17" si="3">H13</f>
        <v>0</v>
      </c>
      <c r="I17" s="35">
        <f t="shared" si="3"/>
        <v>0</v>
      </c>
      <c r="J17" s="35">
        <f t="shared" si="3"/>
        <v>0</v>
      </c>
      <c r="K17" s="15">
        <f t="shared" si="3"/>
        <v>20000</v>
      </c>
      <c r="L17" s="15">
        <f t="shared" si="3"/>
        <v>20000</v>
      </c>
      <c r="M17" s="15">
        <f t="shared" si="3"/>
        <v>20000</v>
      </c>
      <c r="N17" s="12" t="s">
        <v>0</v>
      </c>
    </row>
    <row r="18" spans="1:17" s="3" customFormat="1" ht="21.75" customHeight="1">
      <c r="A18" s="51"/>
      <c r="B18" s="51"/>
      <c r="C18" s="56"/>
      <c r="D18" s="38" t="s">
        <v>5</v>
      </c>
      <c r="E18" s="15">
        <f>E14</f>
        <v>0</v>
      </c>
      <c r="F18" s="15">
        <f t="shared" si="1"/>
        <v>656.8</v>
      </c>
      <c r="G18" s="15">
        <f>G14</f>
        <v>50.5</v>
      </c>
      <c r="H18" s="19">
        <f t="shared" ref="H18:M18" si="4">H14</f>
        <v>0</v>
      </c>
      <c r="I18" s="46">
        <f t="shared" si="4"/>
        <v>0</v>
      </c>
      <c r="J18" s="20"/>
      <c r="K18" s="15">
        <f t="shared" si="4"/>
        <v>202.1</v>
      </c>
      <c r="L18" s="15">
        <f t="shared" si="4"/>
        <v>202.1</v>
      </c>
      <c r="M18" s="15">
        <f t="shared" si="4"/>
        <v>202.1</v>
      </c>
      <c r="N18" s="12" t="s">
        <v>0</v>
      </c>
    </row>
    <row r="19" spans="1:17" s="3" customFormat="1" ht="32.25" customHeight="1">
      <c r="A19" s="23" t="s">
        <v>20</v>
      </c>
      <c r="B19" s="50" t="s">
        <v>25</v>
      </c>
      <c r="C19" s="50"/>
      <c r="D19" s="50"/>
      <c r="E19" s="50"/>
      <c r="F19" s="50"/>
      <c r="G19" s="50"/>
      <c r="H19" s="50"/>
      <c r="I19" s="50"/>
      <c r="J19" s="50"/>
      <c r="K19" s="23"/>
      <c r="L19" s="23"/>
      <c r="M19" s="23"/>
      <c r="N19" s="21"/>
      <c r="O19" s="9"/>
    </row>
    <row r="20" spans="1:17" s="3" customFormat="1" ht="30.75" customHeight="1">
      <c r="A20" s="13">
        <v>5</v>
      </c>
      <c r="B20" s="14" t="s">
        <v>11</v>
      </c>
      <c r="C20" s="13" t="s">
        <v>0</v>
      </c>
      <c r="D20" s="13" t="s">
        <v>0</v>
      </c>
      <c r="E20" s="13" t="s">
        <v>0</v>
      </c>
      <c r="F20" s="13" t="s">
        <v>0</v>
      </c>
      <c r="G20" s="13" t="s">
        <v>0</v>
      </c>
      <c r="H20" s="42" t="s">
        <v>0</v>
      </c>
      <c r="I20" s="42" t="s">
        <v>0</v>
      </c>
      <c r="J20" s="13" t="s">
        <v>0</v>
      </c>
      <c r="K20" s="13" t="s">
        <v>0</v>
      </c>
      <c r="L20" s="13" t="s">
        <v>0</v>
      </c>
      <c r="M20" s="13" t="s">
        <v>0</v>
      </c>
      <c r="N20" s="21"/>
      <c r="O20" s="9"/>
    </row>
    <row r="21" spans="1:17" s="3" customFormat="1" ht="96.75" customHeight="1">
      <c r="A21" s="13">
        <v>6</v>
      </c>
      <c r="B21" s="14" t="s">
        <v>46</v>
      </c>
      <c r="C21" s="13" t="s">
        <v>21</v>
      </c>
      <c r="D21" s="13" t="s">
        <v>22</v>
      </c>
      <c r="E21" s="15">
        <f>H21</f>
        <v>630</v>
      </c>
      <c r="F21" s="15"/>
      <c r="G21" s="15"/>
      <c r="H21" s="15">
        <v>630</v>
      </c>
      <c r="I21" s="35"/>
      <c r="J21" s="35"/>
      <c r="K21" s="15">
        <v>20000</v>
      </c>
      <c r="L21" s="15">
        <v>20000</v>
      </c>
      <c r="M21" s="15">
        <v>20000</v>
      </c>
      <c r="N21" s="21"/>
      <c r="O21" s="9"/>
    </row>
    <row r="22" spans="1:17" s="3" customFormat="1" ht="83.25" customHeight="1">
      <c r="A22" s="42">
        <v>7</v>
      </c>
      <c r="B22" s="43" t="s">
        <v>47</v>
      </c>
      <c r="C22" s="42" t="s">
        <v>21</v>
      </c>
      <c r="D22" s="42" t="s">
        <v>22</v>
      </c>
      <c r="E22" s="15">
        <f>H22</f>
        <v>1560</v>
      </c>
      <c r="F22" s="15"/>
      <c r="G22" s="15"/>
      <c r="H22" s="15">
        <v>1560</v>
      </c>
      <c r="I22" s="35"/>
      <c r="J22" s="35"/>
      <c r="K22" s="15">
        <f t="shared" ref="K22:M22" si="5">K21</f>
        <v>20000</v>
      </c>
      <c r="L22" s="15">
        <f t="shared" si="5"/>
        <v>20000</v>
      </c>
      <c r="M22" s="15">
        <f t="shared" si="5"/>
        <v>20000</v>
      </c>
      <c r="N22" s="21"/>
      <c r="O22" s="9"/>
    </row>
    <row r="23" spans="1:17" s="3" customFormat="1" ht="15.75">
      <c r="A23" s="58"/>
      <c r="B23" s="59" t="s">
        <v>36</v>
      </c>
      <c r="C23" s="54" t="s">
        <v>0</v>
      </c>
      <c r="D23" s="23" t="s">
        <v>1</v>
      </c>
      <c r="E23" s="24">
        <f>E21+E22</f>
        <v>2190</v>
      </c>
      <c r="F23" s="23"/>
      <c r="G23" s="23"/>
      <c r="H23" s="24">
        <f>H21+H22</f>
        <v>2190</v>
      </c>
      <c r="I23" s="44"/>
      <c r="J23" s="23"/>
      <c r="K23" s="23"/>
      <c r="L23" s="23"/>
      <c r="M23" s="23"/>
      <c r="N23" s="53"/>
      <c r="Q23" s="3" t="s">
        <v>20</v>
      </c>
    </row>
    <row r="24" spans="1:17" s="3" customFormat="1" ht="15.75">
      <c r="A24" s="58"/>
      <c r="B24" s="59"/>
      <c r="C24" s="54"/>
      <c r="D24" s="11" t="s">
        <v>2</v>
      </c>
      <c r="E24" s="23"/>
      <c r="F24" s="23"/>
      <c r="G24" s="23"/>
      <c r="H24" s="44"/>
      <c r="I24" s="44"/>
      <c r="J24" s="23"/>
      <c r="K24" s="23"/>
      <c r="L24" s="23"/>
      <c r="M24" s="23"/>
      <c r="N24" s="53"/>
      <c r="Q24" s="3" t="s">
        <v>20</v>
      </c>
    </row>
    <row r="25" spans="1:17" s="3" customFormat="1" ht="15.75">
      <c r="A25" s="58"/>
      <c r="B25" s="59"/>
      <c r="C25" s="54"/>
      <c r="D25" s="11" t="s">
        <v>4</v>
      </c>
      <c r="E25" s="23"/>
      <c r="F25" s="23"/>
      <c r="G25" s="23"/>
      <c r="H25" s="44"/>
      <c r="I25" s="44"/>
      <c r="J25" s="23"/>
      <c r="K25" s="23"/>
      <c r="L25" s="23"/>
      <c r="M25" s="23"/>
      <c r="N25" s="53"/>
      <c r="Q25" s="3" t="s">
        <v>20</v>
      </c>
    </row>
    <row r="26" spans="1:17" s="3" customFormat="1" ht="20.25" customHeight="1">
      <c r="A26" s="58"/>
      <c r="B26" s="59"/>
      <c r="C26" s="54"/>
      <c r="D26" s="38" t="s">
        <v>22</v>
      </c>
      <c r="E26" s="15">
        <f>E23</f>
        <v>2190</v>
      </c>
      <c r="F26" s="13" t="s">
        <v>0</v>
      </c>
      <c r="G26" s="13" t="s">
        <v>0</v>
      </c>
      <c r="H26" s="19">
        <f>H23</f>
        <v>2190</v>
      </c>
      <c r="I26" s="19">
        <f>I23</f>
        <v>0</v>
      </c>
      <c r="J26" s="41">
        <f>J22</f>
        <v>0</v>
      </c>
      <c r="K26" s="13" t="s">
        <v>0</v>
      </c>
      <c r="L26" s="13" t="s">
        <v>0</v>
      </c>
      <c r="M26" s="13" t="s">
        <v>0</v>
      </c>
      <c r="N26" s="21"/>
      <c r="O26" s="9"/>
    </row>
    <row r="27" spans="1:17" s="3" customFormat="1" ht="27.75" customHeight="1">
      <c r="A27" s="13"/>
      <c r="B27" s="60" t="s">
        <v>27</v>
      </c>
      <c r="C27" s="60"/>
      <c r="D27" s="60"/>
      <c r="E27" s="60"/>
      <c r="F27" s="60"/>
      <c r="G27" s="60"/>
      <c r="H27" s="60"/>
      <c r="I27" s="60"/>
      <c r="J27" s="60"/>
      <c r="K27" s="15"/>
      <c r="L27" s="15"/>
      <c r="M27" s="15"/>
      <c r="N27" s="12">
        <v>5</v>
      </c>
    </row>
    <row r="28" spans="1:17" s="3" customFormat="1" ht="32.25" customHeight="1">
      <c r="A28" s="61">
        <v>9</v>
      </c>
      <c r="B28" s="54" t="s">
        <v>40</v>
      </c>
      <c r="C28" s="54" t="s">
        <v>26</v>
      </c>
      <c r="D28" s="13" t="s">
        <v>1</v>
      </c>
      <c r="E28" s="15">
        <f>E30</f>
        <v>2538.4</v>
      </c>
      <c r="F28" s="15" t="e">
        <f>SUM(G28:M28)</f>
        <v>#REF!</v>
      </c>
      <c r="G28" s="15" t="e">
        <f>#REF!</f>
        <v>#REF!</v>
      </c>
      <c r="H28" s="16"/>
      <c r="I28" s="15">
        <f>I30</f>
        <v>1630</v>
      </c>
      <c r="J28" s="15">
        <f>J30</f>
        <v>908.4</v>
      </c>
      <c r="K28" s="15" t="e">
        <f>#REF!</f>
        <v>#REF!</v>
      </c>
      <c r="L28" s="15" t="e">
        <f>#REF!</f>
        <v>#REF!</v>
      </c>
      <c r="M28" s="15" t="e">
        <f>#REF!</f>
        <v>#REF!</v>
      </c>
      <c r="N28" s="53" t="s">
        <v>0</v>
      </c>
    </row>
    <row r="29" spans="1:17" s="3" customFormat="1" ht="15.75">
      <c r="A29" s="62"/>
      <c r="B29" s="54"/>
      <c r="C29" s="54"/>
      <c r="D29" s="13" t="s">
        <v>4</v>
      </c>
      <c r="E29" s="15"/>
      <c r="F29" s="15" t="e">
        <f>SUM(G29:M29)</f>
        <v>#REF!</v>
      </c>
      <c r="G29" s="15" t="e">
        <f>#REF!</f>
        <v>#REF!</v>
      </c>
      <c r="H29" s="16"/>
      <c r="I29" s="15">
        <v>0</v>
      </c>
      <c r="J29" s="15">
        <v>0</v>
      </c>
      <c r="K29" s="15" t="e">
        <f>#REF!</f>
        <v>#REF!</v>
      </c>
      <c r="L29" s="15" t="e">
        <f>#REF!</f>
        <v>#REF!</v>
      </c>
      <c r="M29" s="15" t="e">
        <f>#REF!</f>
        <v>#REF!</v>
      </c>
      <c r="N29" s="53"/>
    </row>
    <row r="30" spans="1:17" s="3" customFormat="1" ht="47.25" customHeight="1">
      <c r="A30" s="63"/>
      <c r="B30" s="54"/>
      <c r="C30" s="54"/>
      <c r="D30" s="11" t="s">
        <v>22</v>
      </c>
      <c r="E30" s="11">
        <f>I30+J30</f>
        <v>2538.4</v>
      </c>
      <c r="F30" s="11"/>
      <c r="G30" s="11"/>
      <c r="H30" s="45">
        <v>0</v>
      </c>
      <c r="I30" s="44">
        <v>1630</v>
      </c>
      <c r="J30" s="23">
        <v>908.4</v>
      </c>
      <c r="K30" s="23"/>
      <c r="L30" s="23"/>
      <c r="M30" s="23"/>
      <c r="N30" s="53"/>
    </row>
    <row r="31" spans="1:17" s="3" customFormat="1" ht="41.25" customHeight="1">
      <c r="A31" s="25">
        <v>10</v>
      </c>
      <c r="B31" s="14" t="s">
        <v>18</v>
      </c>
      <c r="C31" s="25"/>
      <c r="D31" s="13" t="s">
        <v>0</v>
      </c>
      <c r="E31" s="13" t="s">
        <v>0</v>
      </c>
      <c r="F31" s="13" t="s">
        <v>0</v>
      </c>
      <c r="G31" s="13"/>
      <c r="H31" s="42" t="s">
        <v>0</v>
      </c>
      <c r="I31" s="42" t="s">
        <v>0</v>
      </c>
      <c r="J31" s="13" t="s">
        <v>0</v>
      </c>
      <c r="K31" s="13" t="s">
        <v>0</v>
      </c>
      <c r="L31" s="13" t="s">
        <v>0</v>
      </c>
      <c r="M31" s="13" t="s">
        <v>0</v>
      </c>
      <c r="N31" s="53"/>
      <c r="O31" s="9"/>
    </row>
    <row r="32" spans="1:17" s="3" customFormat="1" ht="15.75">
      <c r="A32" s="54">
        <v>11</v>
      </c>
      <c r="B32" s="61" t="s">
        <v>28</v>
      </c>
      <c r="C32" s="61" t="s">
        <v>20</v>
      </c>
      <c r="D32" s="18" t="s">
        <v>1</v>
      </c>
      <c r="E32" s="19"/>
      <c r="F32" s="19">
        <f>SUM(G32:M32)</f>
        <v>106838.39999999999</v>
      </c>
      <c r="G32" s="19">
        <f>SUM(G34:G35)</f>
        <v>66620.399999999994</v>
      </c>
      <c r="H32" s="19"/>
      <c r="I32" s="15">
        <v>0</v>
      </c>
      <c r="J32" s="15">
        <v>0</v>
      </c>
      <c r="K32" s="15">
        <f t="shared" ref="K32:M32" si="6">SUM(K34:K35)</f>
        <v>13406</v>
      </c>
      <c r="L32" s="15">
        <f t="shared" si="6"/>
        <v>13406</v>
      </c>
      <c r="M32" s="15">
        <f t="shared" si="6"/>
        <v>13406</v>
      </c>
      <c r="N32" s="53" t="s">
        <v>0</v>
      </c>
    </row>
    <row r="33" spans="1:16" s="3" customFormat="1" ht="16.5" customHeight="1">
      <c r="A33" s="54"/>
      <c r="B33" s="62"/>
      <c r="C33" s="62"/>
      <c r="D33" s="13" t="s">
        <v>2</v>
      </c>
      <c r="E33" s="13"/>
      <c r="F33" s="15"/>
      <c r="G33" s="15"/>
      <c r="H33" s="42"/>
      <c r="I33" s="15"/>
      <c r="J33" s="15"/>
      <c r="K33" s="15"/>
      <c r="L33" s="15"/>
      <c r="M33" s="15"/>
      <c r="N33" s="53"/>
      <c r="O33" s="9"/>
    </row>
    <row r="34" spans="1:16" s="3" customFormat="1" ht="15.75">
      <c r="A34" s="54"/>
      <c r="B34" s="62"/>
      <c r="C34" s="62"/>
      <c r="D34" s="13" t="s">
        <v>4</v>
      </c>
      <c r="E34" s="15"/>
      <c r="F34" s="15">
        <f>SUM(G34:M34)</f>
        <v>101492.2</v>
      </c>
      <c r="G34" s="15">
        <v>63287.199999999997</v>
      </c>
      <c r="H34" s="15"/>
      <c r="I34" s="15">
        <v>0</v>
      </c>
      <c r="J34" s="15">
        <v>0</v>
      </c>
      <c r="K34" s="15">
        <v>12735</v>
      </c>
      <c r="L34" s="15">
        <v>12735</v>
      </c>
      <c r="M34" s="15">
        <v>12735</v>
      </c>
      <c r="N34" s="53"/>
      <c r="O34" s="9"/>
    </row>
    <row r="35" spans="1:16" s="3" customFormat="1" ht="15.75">
      <c r="A35" s="54"/>
      <c r="B35" s="63"/>
      <c r="C35" s="63"/>
      <c r="D35" s="13" t="s">
        <v>5</v>
      </c>
      <c r="E35" s="15">
        <f>E30</f>
        <v>2538.4</v>
      </c>
      <c r="F35" s="15">
        <f>SUM(G35:M35)</f>
        <v>7884.5999999999995</v>
      </c>
      <c r="G35" s="15">
        <v>3333.2</v>
      </c>
      <c r="H35" s="15">
        <f>H30</f>
        <v>0</v>
      </c>
      <c r="I35" s="68">
        <f>I30</f>
        <v>1630</v>
      </c>
      <c r="J35" s="15">
        <f>J30</f>
        <v>908.4</v>
      </c>
      <c r="K35" s="15">
        <v>671</v>
      </c>
      <c r="L35" s="15">
        <v>671</v>
      </c>
      <c r="M35" s="15">
        <v>671</v>
      </c>
      <c r="N35" s="53"/>
    </row>
    <row r="36" spans="1:16" s="3" customFormat="1" ht="36" customHeight="1">
      <c r="A36" s="26"/>
      <c r="B36" s="50" t="s">
        <v>29</v>
      </c>
      <c r="C36" s="50"/>
      <c r="D36" s="50"/>
      <c r="E36" s="50"/>
      <c r="F36" s="50"/>
      <c r="G36" s="50"/>
      <c r="H36" s="50"/>
      <c r="I36" s="50"/>
      <c r="J36" s="50"/>
      <c r="K36" s="15">
        <f t="shared" ref="K36:M36" si="7">SUM(K38:K39)</f>
        <v>13406</v>
      </c>
      <c r="L36" s="15">
        <f t="shared" si="7"/>
        <v>13406</v>
      </c>
      <c r="M36" s="15">
        <f t="shared" si="7"/>
        <v>13406</v>
      </c>
      <c r="N36" s="21"/>
    </row>
    <row r="37" spans="1:16" s="3" customFormat="1" ht="27" customHeight="1">
      <c r="A37" s="54">
        <v>12</v>
      </c>
      <c r="B37" s="54" t="s">
        <v>48</v>
      </c>
      <c r="C37" s="54" t="s">
        <v>26</v>
      </c>
      <c r="D37" s="13" t="s">
        <v>30</v>
      </c>
      <c r="E37" s="13"/>
      <c r="F37" s="15"/>
      <c r="G37" s="15"/>
      <c r="I37" s="15"/>
      <c r="J37" s="15"/>
      <c r="K37" s="15"/>
      <c r="L37" s="15"/>
      <c r="M37" s="15"/>
      <c r="N37" s="12">
        <v>1</v>
      </c>
    </row>
    <row r="38" spans="1:16" s="3" customFormat="1" ht="21.75" customHeight="1">
      <c r="A38" s="54"/>
      <c r="B38" s="54"/>
      <c r="C38" s="54"/>
      <c r="D38" s="13" t="s">
        <v>4</v>
      </c>
      <c r="E38" s="15"/>
      <c r="F38" s="15">
        <f>SUM(G38:M38)</f>
        <v>101492.2</v>
      </c>
      <c r="G38" s="15">
        <f>G34</f>
        <v>63287.199999999997</v>
      </c>
      <c r="H38" s="15"/>
      <c r="I38" s="15">
        <f>I34</f>
        <v>0</v>
      </c>
      <c r="J38" s="15">
        <f>J34</f>
        <v>0</v>
      </c>
      <c r="K38" s="15">
        <f>K34</f>
        <v>12735</v>
      </c>
      <c r="L38" s="15">
        <f>L34</f>
        <v>12735</v>
      </c>
      <c r="M38" s="15">
        <f>M34</f>
        <v>12735</v>
      </c>
      <c r="N38" s="55" t="s">
        <v>0</v>
      </c>
    </row>
    <row r="39" spans="1:16" s="37" customFormat="1" ht="15.75">
      <c r="A39" s="54"/>
      <c r="B39" s="54"/>
      <c r="C39" s="54"/>
      <c r="D39" s="61" t="s">
        <v>5</v>
      </c>
      <c r="E39" s="64"/>
      <c r="F39" s="36">
        <f>SUM(G39:M39)</f>
        <v>5346.2</v>
      </c>
      <c r="G39" s="36">
        <f>G35</f>
        <v>3333.2</v>
      </c>
      <c r="H39" s="66"/>
      <c r="I39" s="64"/>
      <c r="J39" s="64"/>
      <c r="K39" s="36">
        <f>K35</f>
        <v>671</v>
      </c>
      <c r="L39" s="36">
        <f>L35</f>
        <v>671</v>
      </c>
      <c r="M39" s="36">
        <f>M35</f>
        <v>671</v>
      </c>
      <c r="N39" s="53"/>
    </row>
    <row r="40" spans="1:16" s="3" customFormat="1" ht="31.5" customHeight="1">
      <c r="A40" s="54"/>
      <c r="B40" s="54"/>
      <c r="C40" s="54"/>
      <c r="D40" s="63"/>
      <c r="E40" s="65"/>
      <c r="F40" s="40"/>
      <c r="G40" s="40"/>
      <c r="H40" s="67"/>
      <c r="I40" s="65"/>
      <c r="J40" s="65"/>
      <c r="K40" s="23"/>
      <c r="L40" s="23"/>
      <c r="M40" s="23"/>
      <c r="N40" s="53"/>
    </row>
    <row r="41" spans="1:16" s="3" customFormat="1" ht="44.25" customHeight="1">
      <c r="A41" s="25">
        <v>13</v>
      </c>
      <c r="B41" s="14" t="s">
        <v>19</v>
      </c>
      <c r="C41" s="25" t="s">
        <v>20</v>
      </c>
      <c r="D41" s="13" t="s">
        <v>0</v>
      </c>
      <c r="E41" s="13" t="s">
        <v>0</v>
      </c>
      <c r="F41" s="13" t="s">
        <v>0</v>
      </c>
      <c r="G41" s="13" t="s">
        <v>0</v>
      </c>
      <c r="H41" s="42" t="s">
        <v>0</v>
      </c>
      <c r="I41" s="42" t="s">
        <v>0</v>
      </c>
      <c r="J41" s="13" t="s">
        <v>0</v>
      </c>
      <c r="K41" s="13" t="s">
        <v>0</v>
      </c>
      <c r="L41" s="13" t="s">
        <v>0</v>
      </c>
      <c r="M41" s="13" t="s">
        <v>0</v>
      </c>
      <c r="N41" s="53"/>
      <c r="O41" s="9"/>
    </row>
    <row r="42" spans="1:16" s="3" customFormat="1" ht="26.25" customHeight="1">
      <c r="A42" s="54">
        <v>14</v>
      </c>
      <c r="B42" s="51" t="s">
        <v>35</v>
      </c>
      <c r="C42" s="54"/>
      <c r="D42" s="18" t="s">
        <v>1</v>
      </c>
      <c r="E42" s="19"/>
      <c r="F42" s="19"/>
      <c r="G42" s="19"/>
      <c r="H42" s="19"/>
      <c r="I42" s="19"/>
      <c r="J42" s="15">
        <v>0</v>
      </c>
      <c r="K42" s="15">
        <f t="shared" ref="K42:M42" si="8">SUM(K44:K45)</f>
        <v>10526.4</v>
      </c>
      <c r="L42" s="15">
        <f t="shared" si="8"/>
        <v>10526.4</v>
      </c>
      <c r="M42" s="15">
        <f t="shared" si="8"/>
        <v>10526.4</v>
      </c>
      <c r="N42" s="10"/>
      <c r="P42" s="3" t="s">
        <v>20</v>
      </c>
    </row>
    <row r="43" spans="1:16" s="3" customFormat="1" ht="17.25" customHeight="1">
      <c r="A43" s="54"/>
      <c r="B43" s="51"/>
      <c r="C43" s="54"/>
      <c r="D43" s="13" t="s">
        <v>2</v>
      </c>
      <c r="E43" s="13"/>
      <c r="F43" s="15"/>
      <c r="G43" s="15"/>
      <c r="H43" s="15"/>
      <c r="I43" s="15"/>
      <c r="J43" s="15"/>
      <c r="K43" s="15"/>
      <c r="L43" s="15"/>
      <c r="M43" s="15"/>
      <c r="N43" s="52" t="s">
        <v>0</v>
      </c>
      <c r="O43" s="9"/>
    </row>
    <row r="44" spans="1:16" s="3" customFormat="1" ht="15.75">
      <c r="A44" s="54"/>
      <c r="B44" s="51"/>
      <c r="C44" s="54"/>
      <c r="D44" s="13" t="s">
        <v>4</v>
      </c>
      <c r="E44" s="15"/>
      <c r="F44" s="15">
        <f t="shared" ref="F44:F45" si="9">SUM(G44:M44)</f>
        <v>69950</v>
      </c>
      <c r="G44" s="15">
        <v>39950</v>
      </c>
      <c r="H44" s="15"/>
      <c r="I44" s="15"/>
      <c r="J44" s="15"/>
      <c r="K44" s="15">
        <v>10000</v>
      </c>
      <c r="L44" s="15">
        <v>10000</v>
      </c>
      <c r="M44" s="15">
        <v>10000</v>
      </c>
      <c r="N44" s="53"/>
    </row>
    <row r="45" spans="1:16" s="3" customFormat="1" ht="15.75">
      <c r="A45" s="54"/>
      <c r="B45" s="51"/>
      <c r="C45" s="54"/>
      <c r="D45" s="13" t="s">
        <v>5</v>
      </c>
      <c r="E45" s="15"/>
      <c r="F45" s="15">
        <f t="shared" si="9"/>
        <v>3869.6000000000004</v>
      </c>
      <c r="G45" s="15">
        <v>2290.4</v>
      </c>
      <c r="H45" s="36"/>
      <c r="I45" s="47"/>
      <c r="J45" s="15"/>
      <c r="K45" s="15">
        <v>526.4</v>
      </c>
      <c r="L45" s="15">
        <v>526.4</v>
      </c>
      <c r="M45" s="15">
        <v>526.4</v>
      </c>
      <c r="N45" s="53"/>
    </row>
    <row r="46" spans="1:16" s="3" customFormat="1" ht="25.5" customHeight="1">
      <c r="A46" s="13"/>
      <c r="B46" s="60" t="s">
        <v>31</v>
      </c>
      <c r="C46" s="60"/>
      <c r="D46" s="60"/>
      <c r="E46" s="60"/>
      <c r="F46" s="60"/>
      <c r="G46" s="60"/>
      <c r="H46" s="60"/>
      <c r="I46" s="60"/>
      <c r="J46" s="60"/>
      <c r="K46" s="18"/>
      <c r="L46" s="18"/>
      <c r="M46" s="18"/>
      <c r="N46" s="53"/>
      <c r="O46" s="9"/>
    </row>
    <row r="47" spans="1:16" s="3" customFormat="1" ht="39.75" customHeight="1">
      <c r="A47" s="54"/>
      <c r="B47" s="51" t="s">
        <v>32</v>
      </c>
      <c r="C47" s="61" t="s">
        <v>20</v>
      </c>
      <c r="D47" s="13" t="s">
        <v>1</v>
      </c>
      <c r="E47" s="15">
        <f>H47</f>
        <v>300</v>
      </c>
      <c r="F47" s="15">
        <f>SUM(G47:M47)</f>
        <v>23636.2</v>
      </c>
      <c r="G47" s="15">
        <f>SUM(G49:G50)</f>
        <v>7544.2</v>
      </c>
      <c r="H47" s="15">
        <v>300</v>
      </c>
      <c r="I47" s="15"/>
      <c r="J47" s="15"/>
      <c r="K47" s="15">
        <f t="shared" ref="K47:M47" si="10">SUM(K49:K50)</f>
        <v>5264</v>
      </c>
      <c r="L47" s="15">
        <f t="shared" si="10"/>
        <v>5264</v>
      </c>
      <c r="M47" s="15">
        <f t="shared" si="10"/>
        <v>5264</v>
      </c>
      <c r="N47" s="27"/>
    </row>
    <row r="48" spans="1:16" s="3" customFormat="1" ht="30" customHeight="1">
      <c r="A48" s="54"/>
      <c r="B48" s="51"/>
      <c r="C48" s="62"/>
      <c r="D48" s="13" t="s">
        <v>2</v>
      </c>
      <c r="E48" s="13"/>
      <c r="F48" s="15"/>
      <c r="G48" s="15"/>
      <c r="H48" s="15"/>
      <c r="I48" s="15"/>
      <c r="J48" s="15"/>
      <c r="K48" s="15"/>
      <c r="L48" s="15"/>
      <c r="M48" s="15"/>
      <c r="N48" s="28"/>
      <c r="O48" s="9"/>
    </row>
    <row r="49" spans="1:17" s="3" customFormat="1" ht="15.75">
      <c r="A49" s="54"/>
      <c r="B49" s="51"/>
      <c r="C49" s="62"/>
      <c r="D49" s="13" t="s">
        <v>4</v>
      </c>
      <c r="E49" s="15"/>
      <c r="F49" s="15">
        <f t="shared" ref="F49:F50" si="11">SUM(G49:M49)</f>
        <v>22166.9</v>
      </c>
      <c r="G49" s="15">
        <v>7166.9</v>
      </c>
      <c r="H49" s="15">
        <v>0</v>
      </c>
      <c r="I49" s="15">
        <v>0</v>
      </c>
      <c r="J49" s="15">
        <v>0</v>
      </c>
      <c r="K49" s="15">
        <v>5000</v>
      </c>
      <c r="L49" s="15">
        <v>5000</v>
      </c>
      <c r="M49" s="15">
        <v>5000</v>
      </c>
      <c r="N49" s="29"/>
    </row>
    <row r="50" spans="1:17" s="3" customFormat="1" ht="15.75">
      <c r="A50" s="54"/>
      <c r="B50" s="51"/>
      <c r="C50" s="63"/>
      <c r="D50" s="13" t="s">
        <v>5</v>
      </c>
      <c r="E50" s="15">
        <f>H50</f>
        <v>300</v>
      </c>
      <c r="F50" s="15">
        <f t="shared" si="11"/>
        <v>1469.3</v>
      </c>
      <c r="G50" s="15">
        <v>377.3</v>
      </c>
      <c r="H50" s="15">
        <v>300</v>
      </c>
      <c r="I50" s="15"/>
      <c r="J50" s="15"/>
      <c r="K50" s="15">
        <v>264</v>
      </c>
      <c r="L50" s="15">
        <v>264</v>
      </c>
      <c r="M50" s="15">
        <v>264</v>
      </c>
      <c r="N50" s="29"/>
    </row>
    <row r="51" spans="1:17" s="3" customFormat="1" ht="15.75">
      <c r="A51" s="60"/>
      <c r="B51" s="51" t="s">
        <v>33</v>
      </c>
      <c r="C51" s="54"/>
      <c r="D51" s="18" t="s">
        <v>1</v>
      </c>
      <c r="E51" s="19"/>
      <c r="F51" s="19">
        <f>SUM(G51:M51)</f>
        <v>42240.4</v>
      </c>
      <c r="G51" s="19">
        <f>SUM(G53:G54)</f>
        <v>42240.4</v>
      </c>
      <c r="H51" s="19"/>
      <c r="I51" s="15"/>
      <c r="J51" s="15">
        <v>0</v>
      </c>
      <c r="K51" s="30"/>
      <c r="L51" s="30"/>
      <c r="M51" s="30"/>
      <c r="N51" s="29"/>
    </row>
    <row r="52" spans="1:17" s="3" customFormat="1" ht="15.75">
      <c r="A52" s="60"/>
      <c r="B52" s="51"/>
      <c r="C52" s="54"/>
      <c r="D52" s="13" t="s">
        <v>2</v>
      </c>
      <c r="E52" s="13"/>
      <c r="F52" s="15"/>
      <c r="G52" s="15"/>
      <c r="H52" s="42"/>
      <c r="I52" s="15"/>
      <c r="J52" s="15"/>
      <c r="K52" s="31"/>
      <c r="L52" s="31"/>
      <c r="M52" s="31"/>
      <c r="N52" s="27"/>
    </row>
    <row r="53" spans="1:17" s="3" customFormat="1" ht="15.75">
      <c r="A53" s="60"/>
      <c r="B53" s="51"/>
      <c r="C53" s="54"/>
      <c r="D53" s="13" t="s">
        <v>4</v>
      </c>
      <c r="E53" s="15">
        <f>E51*95%</f>
        <v>0</v>
      </c>
      <c r="F53" s="15">
        <f t="shared" ref="F53:F54" si="12">SUM(G53:M53)</f>
        <v>39950</v>
      </c>
      <c r="G53" s="15">
        <v>39950</v>
      </c>
      <c r="H53" s="15"/>
      <c r="I53" s="15"/>
      <c r="J53" s="15"/>
      <c r="K53" s="11"/>
      <c r="L53" s="11"/>
      <c r="M53" s="11"/>
      <c r="N53" s="28"/>
    </row>
    <row r="54" spans="1:17" s="3" customFormat="1" ht="15.75">
      <c r="A54" s="60"/>
      <c r="B54" s="51"/>
      <c r="C54" s="54"/>
      <c r="D54" s="13" t="s">
        <v>5</v>
      </c>
      <c r="E54" s="15">
        <f>E50</f>
        <v>300</v>
      </c>
      <c r="F54" s="15">
        <f t="shared" si="12"/>
        <v>2590.4</v>
      </c>
      <c r="G54" s="15">
        <v>2290.4</v>
      </c>
      <c r="H54" s="15">
        <v>300</v>
      </c>
      <c r="I54" s="15"/>
      <c r="J54" s="15"/>
      <c r="K54" s="32"/>
      <c r="L54" s="32"/>
      <c r="M54" s="32"/>
      <c r="N54" s="29"/>
    </row>
    <row r="55" spans="1:17" s="3" customFormat="1" ht="15.75">
      <c r="A55" s="60"/>
      <c r="B55" s="61" t="s">
        <v>34</v>
      </c>
      <c r="C55" s="54" t="s">
        <v>20</v>
      </c>
      <c r="D55" s="18" t="s">
        <v>1</v>
      </c>
      <c r="E55" s="19"/>
      <c r="F55" s="19">
        <f>SUM(G55:M55)</f>
        <v>42240.4</v>
      </c>
      <c r="G55" s="19">
        <f>SUM(G57:G58)</f>
        <v>42240.4</v>
      </c>
      <c r="H55" s="19"/>
      <c r="I55" s="19"/>
      <c r="J55" s="19"/>
      <c r="K55" s="30"/>
      <c r="L55" s="30"/>
      <c r="M55" s="30"/>
      <c r="N55" s="29"/>
    </row>
    <row r="56" spans="1:17" s="3" customFormat="1" ht="15.75">
      <c r="A56" s="60"/>
      <c r="B56" s="62"/>
      <c r="C56" s="54"/>
      <c r="D56" s="13" t="s">
        <v>2</v>
      </c>
      <c r="E56" s="13"/>
      <c r="F56" s="15"/>
      <c r="G56" s="15"/>
      <c r="H56" s="15"/>
      <c r="I56" s="15"/>
      <c r="J56" s="15"/>
      <c r="K56" s="31"/>
      <c r="L56" s="31"/>
      <c r="M56" s="31"/>
    </row>
    <row r="57" spans="1:17" s="3" customFormat="1" ht="15.75">
      <c r="A57" s="60"/>
      <c r="B57" s="62"/>
      <c r="C57" s="54"/>
      <c r="D57" s="13" t="s">
        <v>4</v>
      </c>
      <c r="E57" s="15">
        <f>E53+E44++E34+E25+E17</f>
        <v>0</v>
      </c>
      <c r="F57" s="15">
        <f t="shared" ref="F57:F58" si="13">SUM(G57:M57)</f>
        <v>39950</v>
      </c>
      <c r="G57" s="15">
        <v>39950</v>
      </c>
      <c r="H57" s="15">
        <f>H53+H44+H34+H25+H17</f>
        <v>0</v>
      </c>
      <c r="I57" s="15">
        <f>I53+I44+I34+I25+I17</f>
        <v>0</v>
      </c>
      <c r="J57" s="15">
        <f>J53+J44+J34+J25+J17</f>
        <v>0</v>
      </c>
      <c r="K57" s="11"/>
      <c r="L57" s="11"/>
      <c r="M57" s="11"/>
    </row>
    <row r="58" spans="1:17" s="3" customFormat="1" ht="15.75">
      <c r="A58" s="60"/>
      <c r="B58" s="62"/>
      <c r="C58" s="54"/>
      <c r="D58" s="13" t="s">
        <v>5</v>
      </c>
      <c r="E58" s="15">
        <f>E54+E35+E26</f>
        <v>5028.3999999999996</v>
      </c>
      <c r="F58" s="15">
        <f t="shared" si="13"/>
        <v>7318.7999999999993</v>
      </c>
      <c r="G58" s="15">
        <v>2290.4</v>
      </c>
      <c r="H58" s="15">
        <f>H50+H26</f>
        <v>2490</v>
      </c>
      <c r="I58" s="68">
        <f>I35</f>
        <v>1630</v>
      </c>
      <c r="J58" s="15">
        <f>J54+J45+J35+J26</f>
        <v>908.4</v>
      </c>
      <c r="K58" s="32"/>
      <c r="L58" s="32"/>
      <c r="M58" s="32"/>
      <c r="Q58" s="3" t="s">
        <v>20</v>
      </c>
    </row>
    <row r="59" spans="1:17" s="3" customFormat="1" ht="15.75">
      <c r="A59" s="60"/>
      <c r="B59" s="63"/>
      <c r="C59" s="54"/>
      <c r="D59" s="11" t="s">
        <v>38</v>
      </c>
      <c r="E59" s="11"/>
      <c r="F59" s="32"/>
      <c r="G59" s="32"/>
      <c r="H59" s="32"/>
      <c r="I59" s="32"/>
      <c r="J59" s="32"/>
      <c r="K59" s="32"/>
      <c r="L59" s="32"/>
      <c r="M59" s="32"/>
    </row>
    <row r="60" spans="1:17" s="3" customFormat="1" ht="15.75">
      <c r="B60" s="4"/>
    </row>
    <row r="61" spans="1:17" s="3" customFormat="1" ht="15.75">
      <c r="B61" s="4"/>
      <c r="C61" s="3" t="s">
        <v>20</v>
      </c>
    </row>
    <row r="62" spans="1:17" s="3" customFormat="1" ht="15.75">
      <c r="B62" s="4"/>
    </row>
    <row r="63" spans="1:17" s="3" customFormat="1" ht="15.75">
      <c r="B63" s="4"/>
    </row>
    <row r="64" spans="1:17" s="3" customFormat="1" ht="15.75">
      <c r="B64" s="4"/>
    </row>
    <row r="65" spans="2:9" s="34" customFormat="1" ht="15.75">
      <c r="B65" s="33"/>
    </row>
    <row r="66" spans="2:9" s="34" customFormat="1" ht="15.75">
      <c r="B66" s="33"/>
    </row>
    <row r="67" spans="2:9">
      <c r="E67" s="39"/>
      <c r="H67" s="1" t="s">
        <v>20</v>
      </c>
      <c r="I67" s="1" t="s">
        <v>20</v>
      </c>
    </row>
  </sheetData>
  <mergeCells count="53">
    <mergeCell ref="A55:A59"/>
    <mergeCell ref="A51:A54"/>
    <mergeCell ref="A47:A50"/>
    <mergeCell ref="B55:B59"/>
    <mergeCell ref="A42:A45"/>
    <mergeCell ref="B51:B54"/>
    <mergeCell ref="A37:A40"/>
    <mergeCell ref="E3:M4"/>
    <mergeCell ref="N32:N35"/>
    <mergeCell ref="A3:A5"/>
    <mergeCell ref="B3:B5"/>
    <mergeCell ref="D3:D5"/>
    <mergeCell ref="C3:C5"/>
    <mergeCell ref="A32:A35"/>
    <mergeCell ref="B36:J36"/>
    <mergeCell ref="B32:B35"/>
    <mergeCell ref="C32:C35"/>
    <mergeCell ref="A28:A30"/>
    <mergeCell ref="B27:J27"/>
    <mergeCell ref="A7:J7"/>
    <mergeCell ref="A11:A14"/>
    <mergeCell ref="B11:B14"/>
    <mergeCell ref="N23:N25"/>
    <mergeCell ref="N8:N10"/>
    <mergeCell ref="C11:C14"/>
    <mergeCell ref="N28:N31"/>
    <mergeCell ref="C51:C54"/>
    <mergeCell ref="D39:D40"/>
    <mergeCell ref="E39:E40"/>
    <mergeCell ref="H39:H40"/>
    <mergeCell ref="I39:I40"/>
    <mergeCell ref="J39:J40"/>
    <mergeCell ref="B28:B30"/>
    <mergeCell ref="C28:C30"/>
    <mergeCell ref="C55:C59"/>
    <mergeCell ref="B46:J46"/>
    <mergeCell ref="C47:C50"/>
    <mergeCell ref="A2:J2"/>
    <mergeCell ref="E1:J1"/>
    <mergeCell ref="B19:J19"/>
    <mergeCell ref="B47:B50"/>
    <mergeCell ref="N43:N46"/>
    <mergeCell ref="C37:C40"/>
    <mergeCell ref="B37:B40"/>
    <mergeCell ref="C42:C45"/>
    <mergeCell ref="B42:B45"/>
    <mergeCell ref="N38:N41"/>
    <mergeCell ref="C15:C18"/>
    <mergeCell ref="N11:N14"/>
    <mergeCell ref="A15:B18"/>
    <mergeCell ref="A23:A26"/>
    <mergeCell ref="B23:B26"/>
    <mergeCell ref="C23:C26"/>
  </mergeCells>
  <printOptions horizontalCentered="1"/>
  <pageMargins left="0.39370078740157483" right="0.19685039370078741" top="0.74803149606299213" bottom="3.937007874015748E-2" header="0.23622047244094491" footer="0.59055118110236227"/>
  <pageSetup paperSize="9" scale="57" firstPageNumber="11" fitToHeight="5" orientation="landscape" useFirstPageNumber="1" r:id="rId1"/>
  <rowBreaks count="2" manualBreakCount="2">
    <brk id="18" max="9" man="1"/>
    <brk id="4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15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2019-01-21T12:06:56Z</dcterms:modified>
</cp:coreProperties>
</file>